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'BS'!$A$1:$H$59</definedName>
    <definedName name="_xlnm.Print_Area" localSheetId="4">'NOTES'!$A$1:$I$220</definedName>
    <definedName name="_xlnm.Print_Titles" localSheetId="2">'EQUITY'!$1:$11</definedName>
  </definedNames>
  <calcPr fullCalcOnLoad="1"/>
</workbook>
</file>

<file path=xl/sharedStrings.xml><?xml version="1.0" encoding="utf-8"?>
<sst xmlns="http://schemas.openxmlformats.org/spreadsheetml/2006/main" count="403" uniqueCount="298">
  <si>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</si>
  <si>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</si>
  <si>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</si>
  <si>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</si>
  <si>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</si>
  <si>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</si>
  <si>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</si>
  <si>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</si>
  <si>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</si>
  <si>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</si>
  <si>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</si>
  <si>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</si>
  <si>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</si>
  <si>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</si>
  <si>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</si>
  <si>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</si>
  <si>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</si>
  <si>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</si>
  <si>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</si>
  <si>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</si>
  <si>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</si>
  <si>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</si>
  <si>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</si>
  <si>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</si>
  <si>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</si>
  <si>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</si>
  <si>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</si>
  <si>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</si>
  <si>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</si>
  <si>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</si>
  <si>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</si>
  <si>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</si>
  <si>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</si>
  <si>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</si>
  <si>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</si>
  <si>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</si>
  <si>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</si>
  <si>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</si>
  <si>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</si>
  <si>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</si>
  <si>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</si>
  <si>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</si>
  <si>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</si>
  <si>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</si>
  <si>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</si>
  <si>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</si>
  <si>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</si>
  <si>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</si>
  <si>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</si>
  <si>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</si>
  <si>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</si>
  <si>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</si>
  <si>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</si>
  <si>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</si>
  <si>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</si>
  <si>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</si>
  <si>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</si>
  <si>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</si>
  <si>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</si>
  <si>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</si>
  <si>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</si>
  <si>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</si>
  <si>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</si>
  <si>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</si>
  <si>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</si>
  <si>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</si>
  <si>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</si>
  <si>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</si>
  <si>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</si>
  <si>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</si>
  <si>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</si>
  <si>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</si>
  <si>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</si>
  <si>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</si>
  <si>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</si>
  <si>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</si>
  <si>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</si>
  <si>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</si>
  <si>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</si>
  <si>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</si>
  <si>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</si>
  <si>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</si>
  <si>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</si>
  <si>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</si>
  <si>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</si>
  <si>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</si>
  <si>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</si>
  <si>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UNAUDITED CONDENSED CONSOLIDATED CASH FLOW STATEMENT</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</si>
  <si>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</si>
  <si>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</si>
  <si>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</si>
  <si>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</si>
  <si>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</si>
  <si>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</si>
  <si>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</si>
  <si>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</si>
  <si>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</si>
  <si>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</si>
  <si>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</si>
  <si>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</si>
  <si>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</si>
  <si>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</si>
  <si>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</si>
  <si>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</si>
  <si>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</si>
  <si>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</si>
  <si>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</si>
  <si>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</si>
  <si>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</si>
  <si>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</si>
  <si>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</si>
  <si>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</si>
  <si>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</si>
  <si>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</si>
  <si>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</si>
  <si>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</si>
  <si>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</si>
  <si>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</si>
  <si>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</si>
  <si>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</si>
  <si>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</si>
  <si>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</si>
  <si>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</si>
  <si>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</si>
  <si>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</si>
  <si>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</si>
  <si>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</si>
  <si>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</si>
  <si>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</si>
  <si>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</si>
  <si>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</si>
  <si>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</si>
  <si>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</si>
  <si>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</si>
  <si>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</si>
  <si>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</si>
  <si>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</si>
  <si>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</si>
  <si>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</si>
  <si>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</si>
  <si>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</si>
  <si>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</si>
  <si>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</si>
  <si>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</si>
  <si>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</si>
  <si>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</si>
  <si>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</si>
  <si>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</si>
  <si>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</si>
  <si>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</si>
  <si>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</si>
  <si>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</si>
  <si>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</si>
  <si>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</si>
  <si>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</si>
  <si>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</si>
  <si>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</si>
  <si>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</si>
  <si>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</si>
  <si>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</si>
  <si>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</si>
  <si>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</si>
  <si>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</si>
  <si>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</si>
  <si>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</si>
  <si>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</si>
  <si>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</si>
  <si>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</si>
  <si>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</si>
  <si>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</si>
  <si>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UNAUDITED CONDENSED CONSOLIDATED STATEMENT OF COMPREHENSIVE INCOME</t>
  </si>
  <si>
    <t>UNAUDITED CONDENSED CONSOLIDATED STATEMENT OF FINANCIAL POSITION</t>
  </si>
  <si>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</si>
  <si>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</si>
  <si>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</si>
  <si>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</si>
  <si>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</si>
  <si>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</si>
  <si>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</si>
  <si>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</si>
  <si>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</si>
  <si>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</si>
  <si>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</si>
  <si>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</si>
  <si>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</si>
  <si>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</si>
  <si>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</si>
  <si>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</si>
  <si>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</si>
  <si>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</si>
  <si>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</si>
  <si>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</si>
  <si>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</si>
  <si>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</si>
  <si>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</si>
  <si>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</si>
  <si>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</si>
  <si>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</si>
  <si>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</si>
  <si>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</si>
  <si>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</si>
  <si>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</si>
  <si>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</si>
  <si>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</si>
  <si>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</si>
  <si>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</si>
  <si>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</si>
  <si>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</si>
  <si>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</si>
  <si>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</si>
  <si>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</si>
  <si>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</si>
  <si>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</si>
  <si>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</si>
  <si>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</si>
  <si>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</si>
  <si>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</si>
  <si>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</si>
  <si>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</si>
  <si>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</si>
  <si>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</si>
  <si>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</si>
  <si>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</si>
  <si>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Prospects for the Remainder of Current Financial Year</t>
  </si>
  <si>
    <t>Retained earnings</t>
  </si>
  <si>
    <t>Profit Before Tax</t>
  </si>
  <si>
    <t>Bad debt written off</t>
  </si>
  <si>
    <t>Interest expense</t>
  </si>
  <si>
    <t>Write-down of inventories</t>
  </si>
  <si>
    <t>Write-off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</si>
  <si>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</si>
  <si>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</si>
  <si>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</si>
  <si>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</si>
  <si>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</si>
  <si>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</si>
  <si>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</si>
  <si>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</si>
  <si>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(The Condensed Consolidated Balance Sheet should be read in conjunction with the Audited Financial Statements for the year ended 31 December 2012 and the accompanying explanatory notes attached to the interim financial statements.)</t>
  </si>
  <si>
    <t>31/12/2012</t>
  </si>
  <si>
    <t>b) 2012 interim dividend (3.5 sen per share tax exempt)</t>
  </si>
  <si>
    <t>At 31 December 2012</t>
  </si>
  <si>
    <t>(The Condensed Consolidated Statement of Changes in Equity should be read in conjunction with the Audited Financial Statements for the year ended 31 December 2012 and the accompanying explanatory notes attached to the interim financial statements.)</t>
  </si>
  <si>
    <t>(The Condensed Consolidated Cash Flow Statement should be read in conjunction with the Audited Financial Statements for the year ended 31 December 2012</t>
  </si>
  <si>
    <t xml:space="preserve">At 1 January 2012 </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</si>
  <si>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</si>
  <si>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</si>
  <si>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interim financial report has been prepared in accordance with the same accounting policies in the consolidated financial statement as at and for the year ended 31 December 2012.</t>
  </si>
  <si>
    <t>The accounting policies and methods of computation adopted by the Group in this interim financial report are consistent with those adopted in the most recent audited financial statements for the financial year ended 31 December 2012.</t>
  </si>
  <si>
    <t xml:space="preserve">On 1 January 2013, the Group adopted the following new and amended MFRSs and IC Interpretation mandatory for annual financial periods beginning on or after 1 January 2013:
</t>
  </si>
  <si>
    <t>The adoption of the above did not have any significant effects on the interim financial report upon their initial application.</t>
  </si>
  <si>
    <t>Qtr 1 2013</t>
  </si>
  <si>
    <t>(31/3/13)</t>
  </si>
  <si>
    <t>There is no disposal of unquoted investment and/or properties during the current financial quarter.</t>
  </si>
  <si>
    <t>(I)</t>
  </si>
  <si>
    <t>Cash and cash equivalents comprise:</t>
  </si>
  <si>
    <t>Cash and bank balances</t>
  </si>
  <si>
    <t>Fixed deposits placed with licensed financial institutions</t>
  </si>
  <si>
    <t xml:space="preserve"> - The Condensed Consolidated Income Statement should be read in conjunction with the Audited Financial Statements for the year ended 31 December 2012 and the accompanying </t>
  </si>
  <si>
    <t>explanatory notes attached to the interim financial statements.</t>
  </si>
  <si>
    <t xml:space="preserve"> - Certain comparative figures have been reclassified to conform with current year presentation</t>
  </si>
  <si>
    <t>Year To Date</t>
  </si>
  <si>
    <t>Quarter Ended</t>
  </si>
  <si>
    <t xml:space="preserve">  Year To Date</t>
  </si>
  <si>
    <t>FOR THE PERIOD ENDED 30 JUNE 2013</t>
  </si>
  <si>
    <t>AS AT 30 JUNE 2013</t>
  </si>
  <si>
    <t>30/6/2013</t>
  </si>
  <si>
    <t>At 30 June 2013</t>
  </si>
  <si>
    <t xml:space="preserve"> 30 JUNE 2013</t>
  </si>
  <si>
    <t xml:space="preserve"> 30 JUNE 2012</t>
  </si>
  <si>
    <t>Cash and cash equivalents as at 30 June</t>
  </si>
  <si>
    <t>Quarterly Report On Results For The Period Ended 30 June 2013</t>
  </si>
  <si>
    <t>There are no material events after the period end up to 21 August 2013 (latest practicable date which is not earlier than 7 days from the date of issuance of this quarterly report) that have not been reflected in the financial statements for the financial period ended 30 June 2013.</t>
  </si>
  <si>
    <t>Significant related parties transactions of the Group for the year ended 30 June 2013 are as follows:-</t>
  </si>
  <si>
    <t>(30/6/13)</t>
  </si>
  <si>
    <t>(30/6/12)</t>
  </si>
  <si>
    <t>Qtr 2 2013</t>
  </si>
  <si>
    <t>30/6/13</t>
  </si>
  <si>
    <t>As at 30 June 2013</t>
  </si>
  <si>
    <t>As at 30 June 2012</t>
  </si>
  <si>
    <t>There was no material litigation up to 21 August 2013 .</t>
  </si>
  <si>
    <t>Other than the above, there were no impairment of assets and gain or loss on derivatives for the current quarter and current period ended 30 June 2013.</t>
  </si>
  <si>
    <t>The interim financial statements were authorised for issue by the Board of Directors in accordance with a resolution of the directors on 28 Aug 2013</t>
  </si>
  <si>
    <t>28 Aug 2013</t>
  </si>
  <si>
    <r>
      <t xml:space="preserve">CCM DUOPHARMA BIOTECH BERHAD </t>
    </r>
    <r>
      <rPr>
        <b/>
        <sz val="10"/>
        <rFont val="Arial Black"/>
        <family val="2"/>
      </rPr>
      <t>(524271-W)</t>
    </r>
  </si>
  <si>
    <r>
      <rPr>
        <b/>
        <sz val="12"/>
        <rFont val="Arial Narrow"/>
        <family val="2"/>
      </rPr>
      <t>MFRSs/ Interpretations</t>
    </r>
    <r>
      <rPr>
        <sz val="12"/>
        <rFont val="Arial Narrow"/>
        <family val="2"/>
      </rPr>
      <t xml:space="preserve">
• MFRS 10, Consolidated Financial Statements
• MFRS 11, Joint Arrangements
• MFRS 12, Disclosure of Interests in Other Entities
• MFRS 13, Fair Value Measurement
• MFRS 119, Employee Benefits (2011)
• MFRS 127, Separate Financial Statements (2011)
• MFRS 128, Investments in Associates and Joint Ventures (2011)
• IC Interpretation 20, Stripping Costs in the Production Phase of a Surface Mine
• Amendments to MFRS 7, Financial Instruments: Disclosures – Offsetting Financial Assets and Financial Liabilities
• Amendments to MFRS 1, First-time Adoption of Malaysian Financial Reporting Standards – Government Loans
• Amendments to MFRS 1, First-time Adoption of Malaysian Financial Reporting Standards (Annual Improvements 2009-2011 Cycle)
• Amendments to MFRS 101, Presentation of Financial Statements (Annual Improvements 2009-2011 Cycle)
• Amendments to MFRS 116, Property, Plant and Equipment (Annual Improvements 2009-2011 Cycle)
• Amendments to MFRS 132, Financial Instruments: Presentation (Annual Improvements 2009-2011 Cycle)
• Amendments to MFRS 134, Interim Financial Reporting (Annual Improvements 2009-2011 Cycle)
• Amendments to MFRS 10, Consolidated Financial Statements: Transition Guidance
• Amendments to MFRS 11, Joint Arrangements: Transition Guidance
• Amendments to MFRS 12, Disclosure of Interests in Other Entities: Transition Guidance
</t>
    </r>
  </si>
  <si>
    <t>Gain on disposal of property, plant and equipment</t>
  </si>
  <si>
    <t>a) 2011 final dividend 
    -1.55950 sen per share gross &amp;
    9.70538 sen per share tax exempt</t>
  </si>
  <si>
    <t>No dividend was paid during the current quarter.</t>
  </si>
  <si>
    <t>During the corresponding quarter last year the Group has paid final dividend of 29% (14.5 sen) per share less 25% income  tax  amounting RM 15.10 million in respect of financial year ended 31 December 2011.</t>
  </si>
  <si>
    <t>Change in fair value of investment properties</t>
  </si>
  <si>
    <t>Operating profit is arrived at after charging / (crediting):</t>
  </si>
  <si>
    <t>Change in fair value for investment properties</t>
  </si>
  <si>
    <t>The Group recorded a revenue and profit before tax (PBT) of RM75.83 million and RM21.96 million respectively for current period ended 30 June 2013 as compared to RM70.41 million and RM17.91 million for the corresponding period last year.  The Group's revenue has improved as compared to last year corresponding period mainly due to increase demand to Government Hospitals via tender business and export market. However, increase in PBT was at higher proportion than increase in revenue due to incorporation of changes in fair value of investment property amounting to RM3.7 million in 2nd quarter of 2013.</t>
  </si>
  <si>
    <t>The Group recorded a revenue and profit before tax (PBT) of RM37.99 million and RM12.26 million respectively for current quarter ended 30 June 2013 as compared to RM37.84 million and RM8.96 million for the preceding financial quarter. The Group performed consistently as compare to preceding financial quarter.  However, increase in PBT was at higher proportion than increase in revenue due to incorporation of changes in fair value of investment property amounting to RM3.7 million in 2nd quarter of 2013.</t>
  </si>
  <si>
    <t>The Group's effective tax rate is lower than the statutory tax rate due to incorporation of changes in fair value of investment property amounting to RM3.7 million</t>
  </si>
  <si>
    <t>For the current financial period ended 30 June 2013, the Board of Directors is recommending an interim single tier dividend of 8% (4 sen) per share based on paid up capital of approximately 139.4 million share at par value of RM 0.50 each amounting to approximately RM 5.58million {2012 : 7% (3.5 sen)}. The entitlement date in respect of the interim single tier dividend is on 17 Oct 2013 and the payment date is on 8 Nov 2013.</t>
  </si>
  <si>
    <t>Demand in the pharmaceutical industry is expected to remain relatively stable albeit increased uncertainty in global economy and foreign currency exchange rates. The defensive nature of the industry augurs well for the Group although demand may fluctuate especially for supply to government hospitals via tender business. 
Barring any unforseen circumstances, the Group is expected to remain profitable.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</si>
</sst>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63">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44">
    <xf numFmtId="0" fontId="0" fillId="0" borderId="0" xfId="0" applyAlignment="1">
      <alignment/>
    </xf>
    <xf numFmtId="0" fontId="3" fillId="33" borderId="0" xfId="0" applyFont="1" applyFill="1" applyAlignment="1">
      <alignment horizontal="center" vertical="top" wrapText="1"/>
    </xf>
    <xf numFmtId="0" fontId="8" fillId="0" borderId="0" xfId="0" applyFont="1" applyAlignment="1">
      <alignment/>
    </xf>
    <xf numFmtId="0" fontId="1" fillId="33"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8" fillId="33" borderId="0" xfId="0" applyFont="1" applyFill="1" applyAlignment="1">
      <alignment/>
    </xf>
    <xf numFmtId="0" fontId="8" fillId="0" borderId="0" xfId="0" applyFont="1" applyFill="1" applyAlignment="1">
      <alignment/>
    </xf>
    <xf numFmtId="0" fontId="1" fillId="0" borderId="0" xfId="0" applyFont="1" applyAlignment="1">
      <alignment vertical="top" wrapText="1"/>
    </xf>
    <xf numFmtId="0" fontId="8" fillId="0" borderId="0" xfId="0" applyFont="1" applyBorder="1" applyAlignment="1">
      <alignment horizontal="left"/>
    </xf>
    <xf numFmtId="0" fontId="1" fillId="33" borderId="0" xfId="0" applyFont="1" applyFill="1" applyAlignment="1">
      <alignment vertical="top" wrapText="1"/>
    </xf>
    <xf numFmtId="0" fontId="1" fillId="0" borderId="0" xfId="0" applyFont="1" applyAlignment="1">
      <alignment/>
    </xf>
    <xf numFmtId="0" fontId="3" fillId="0" borderId="0" xfId="0" applyFont="1" applyAlignment="1">
      <alignment/>
    </xf>
    <xf numFmtId="0" fontId="0" fillId="0" borderId="0" xfId="0" applyFont="1" applyAlignment="1">
      <alignment/>
    </xf>
    <xf numFmtId="0" fontId="3" fillId="33" borderId="0" xfId="58" applyFont="1" applyFill="1" applyAlignment="1">
      <alignment horizontal="center" vertical="center"/>
      <protection/>
    </xf>
    <xf numFmtId="0" fontId="0" fillId="0" borderId="0" xfId="0" applyFont="1" applyFill="1" applyAlignment="1">
      <alignment/>
    </xf>
    <xf numFmtId="0" fontId="1" fillId="0" borderId="0" xfId="0" applyFont="1" applyFill="1" applyBorder="1" applyAlignment="1">
      <alignment vertical="center"/>
    </xf>
    <xf numFmtId="0" fontId="1" fillId="0" borderId="0" xfId="57" applyFont="1" applyAlignment="1">
      <alignment vertical="center"/>
      <protection/>
    </xf>
    <xf numFmtId="0" fontId="1" fillId="0" borderId="0" xfId="0" applyFont="1" applyFill="1" applyBorder="1" applyAlignment="1">
      <alignment horizontal="left" vertical="center"/>
    </xf>
    <xf numFmtId="0" fontId="12" fillId="0" borderId="0" xfId="0" applyFont="1" applyFill="1" applyAlignment="1">
      <alignment/>
    </xf>
    <xf numFmtId="0" fontId="4" fillId="0" borderId="0" xfId="0" applyFont="1" applyAlignment="1">
      <alignment/>
    </xf>
    <xf numFmtId="0" fontId="15" fillId="0" borderId="10" xfId="58" applyFont="1" applyFill="1" applyBorder="1" applyAlignment="1">
      <alignment vertical="center"/>
      <protection/>
    </xf>
    <xf numFmtId="0" fontId="15" fillId="0" borderId="11" xfId="58" applyFont="1" applyFill="1" applyBorder="1" applyAlignment="1">
      <alignment vertical="center"/>
      <protection/>
    </xf>
    <xf numFmtId="49" fontId="16" fillId="0" borderId="12" xfId="58" applyNumberFormat="1" applyFont="1" applyFill="1" applyBorder="1" applyAlignment="1">
      <alignment horizontal="center" vertical="center"/>
      <protection/>
    </xf>
    <xf numFmtId="49" fontId="16" fillId="0" borderId="13" xfId="58" applyNumberFormat="1" applyFont="1" applyFill="1" applyBorder="1" applyAlignment="1">
      <alignment horizontal="center" vertical="center"/>
      <protection/>
    </xf>
    <xf numFmtId="49" fontId="16" fillId="0" borderId="14" xfId="58" applyNumberFormat="1" applyFont="1" applyFill="1" applyBorder="1" applyAlignment="1">
      <alignment horizontal="center" vertical="center"/>
      <protection/>
    </xf>
    <xf numFmtId="49" fontId="16" fillId="0" borderId="15" xfId="58" applyNumberFormat="1" applyFont="1" applyFill="1" applyBorder="1" applyAlignment="1">
      <alignment horizontal="center" vertical="center"/>
      <protection/>
    </xf>
    <xf numFmtId="14" fontId="16" fillId="0" borderId="14" xfId="58" applyNumberFormat="1" applyFont="1" applyFill="1" applyBorder="1" applyAlignment="1">
      <alignment horizontal="center" vertical="center"/>
      <protection/>
    </xf>
    <xf numFmtId="41" fontId="17" fillId="0" borderId="16" xfId="58" applyNumberFormat="1" applyFont="1" applyFill="1" applyBorder="1" applyAlignment="1">
      <alignment horizontal="center" vertical="center"/>
      <protection/>
    </xf>
    <xf numFmtId="41" fontId="16" fillId="0" borderId="14" xfId="58" applyNumberFormat="1" applyFont="1" applyFill="1" applyBorder="1" applyAlignment="1">
      <alignment horizontal="center" vertical="center"/>
      <protection/>
    </xf>
    <xf numFmtId="41" fontId="16" fillId="0" borderId="15" xfId="58" applyNumberFormat="1" applyFont="1" applyFill="1" applyBorder="1" applyAlignment="1">
      <alignment horizontal="center" vertical="center"/>
      <protection/>
    </xf>
    <xf numFmtId="0" fontId="17" fillId="0" borderId="11" xfId="58" applyFont="1" applyFill="1" applyBorder="1" applyAlignment="1">
      <alignment vertical="center"/>
      <protection/>
    </xf>
    <xf numFmtId="0" fontId="15" fillId="0" borderId="11" xfId="58" applyFont="1" applyFill="1" applyBorder="1" applyAlignment="1">
      <alignment horizontal="justify" vertical="center"/>
      <protection/>
    </xf>
    <xf numFmtId="41" fontId="17" fillId="0" borderId="14" xfId="58" applyNumberFormat="1" applyFont="1" applyFill="1" applyBorder="1" applyAlignment="1">
      <alignment vertical="center"/>
      <protection/>
    </xf>
    <xf numFmtId="0" fontId="17" fillId="0" borderId="11" xfId="58" applyFont="1" applyFill="1" applyBorder="1" applyAlignment="1">
      <alignment horizontal="justify" vertical="top" wrapText="1"/>
      <protection/>
    </xf>
    <xf numFmtId="0" fontId="17" fillId="0" borderId="11" xfId="58" applyFont="1" applyFill="1" applyBorder="1" applyAlignment="1">
      <alignment horizontal="justify" vertical="center"/>
      <protection/>
    </xf>
    <xf numFmtId="181" fontId="17" fillId="0" borderId="14" xfId="58" applyNumberFormat="1" applyFont="1" applyFill="1" applyBorder="1" applyAlignment="1">
      <alignment vertical="center"/>
      <protection/>
    </xf>
    <xf numFmtId="0" fontId="15" fillId="0" borderId="11" xfId="58" applyFont="1" applyBorder="1" applyAlignment="1">
      <alignment vertical="center"/>
      <protection/>
    </xf>
    <xf numFmtId="181" fontId="17" fillId="0" borderId="14" xfId="58" applyNumberFormat="1" applyFont="1" applyBorder="1" applyAlignment="1">
      <alignment vertical="center"/>
      <protection/>
    </xf>
    <xf numFmtId="0" fontId="15" fillId="0" borderId="16" xfId="58" applyFont="1" applyBorder="1" applyAlignment="1">
      <alignment vertical="center"/>
      <protection/>
    </xf>
    <xf numFmtId="181" fontId="17" fillId="0" borderId="17" xfId="58" applyNumberFormat="1" applyFont="1" applyFill="1" applyBorder="1" applyAlignment="1">
      <alignment horizontal="center" vertical="center"/>
      <protection/>
    </xf>
    <xf numFmtId="0" fontId="15" fillId="0" borderId="0" xfId="58" applyFont="1" applyAlignment="1">
      <alignment vertical="center"/>
      <protection/>
    </xf>
    <xf numFmtId="41" fontId="15" fillId="0" borderId="0" xfId="58" applyNumberFormat="1" applyFont="1" applyAlignment="1">
      <alignment vertical="center"/>
      <protection/>
    </xf>
    <xf numFmtId="41" fontId="15" fillId="0" borderId="0" xfId="58"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78" fontId="3"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78"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41" fontId="13" fillId="0" borderId="0" xfId="0" applyNumberFormat="1" applyFont="1" applyFill="1" applyBorder="1" applyAlignment="1">
      <alignment vertical="center"/>
    </xf>
    <xf numFmtId="178"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8" fillId="0" borderId="0" xfId="0" applyNumberFormat="1" applyFont="1" applyAlignment="1">
      <alignment/>
    </xf>
    <xf numFmtId="0" fontId="1" fillId="0" borderId="0" xfId="0" applyFont="1" applyFill="1" applyAlignment="1">
      <alignment vertical="top" wrapText="1"/>
    </xf>
    <xf numFmtId="178" fontId="1" fillId="0" borderId="0" xfId="42" applyNumberFormat="1" applyFont="1" applyAlignment="1">
      <alignment/>
    </xf>
    <xf numFmtId="0" fontId="3" fillId="33" borderId="0" xfId="0" applyFont="1" applyFill="1" applyAlignment="1">
      <alignment vertical="top" wrapText="1"/>
    </xf>
    <xf numFmtId="0" fontId="1" fillId="0" borderId="0" xfId="0" applyFont="1" applyAlignment="1">
      <alignment horizontal="left" vertical="top"/>
    </xf>
    <xf numFmtId="41" fontId="15" fillId="0" borderId="12" xfId="43" applyFont="1" applyFill="1" applyBorder="1" applyAlignment="1">
      <alignment vertical="center"/>
    </xf>
    <xf numFmtId="41" fontId="15" fillId="0" borderId="17" xfId="58" applyNumberFormat="1" applyFont="1" applyFill="1" applyBorder="1" applyAlignment="1">
      <alignment vertical="center"/>
      <protection/>
    </xf>
    <xf numFmtId="41" fontId="15" fillId="0" borderId="14" xfId="58" applyNumberFormat="1" applyFont="1" applyFill="1" applyBorder="1" applyAlignment="1">
      <alignment vertical="center"/>
      <protection/>
    </xf>
    <xf numFmtId="41" fontId="17" fillId="0" borderId="18" xfId="58" applyNumberFormat="1" applyFont="1" applyFill="1" applyBorder="1" applyAlignment="1">
      <alignment vertical="center"/>
      <protection/>
    </xf>
    <xf numFmtId="181" fontId="15" fillId="0" borderId="14" xfId="58" applyNumberFormat="1" applyFont="1" applyFill="1" applyBorder="1" applyAlignment="1">
      <alignment vertical="center"/>
      <protection/>
    </xf>
    <xf numFmtId="41" fontId="15" fillId="0" borderId="14" xfId="58" applyNumberFormat="1" applyFont="1" applyFill="1" applyBorder="1" applyAlignment="1">
      <alignment horizontal="right" vertical="center"/>
      <protection/>
    </xf>
    <xf numFmtId="41" fontId="17" fillId="0" borderId="19" xfId="58" applyNumberFormat="1" applyFont="1" applyFill="1" applyBorder="1" applyAlignment="1">
      <alignment vertical="center"/>
      <protection/>
    </xf>
    <xf numFmtId="41" fontId="17" fillId="0" borderId="11" xfId="58" applyNumberFormat="1" applyFont="1" applyFill="1" applyBorder="1" applyAlignment="1">
      <alignment vertical="center"/>
      <protection/>
    </xf>
    <xf numFmtId="41" fontId="15" fillId="0" borderId="11" xfId="58" applyNumberFormat="1" applyFont="1" applyFill="1" applyBorder="1" applyAlignment="1">
      <alignment vertical="center"/>
      <protection/>
    </xf>
    <xf numFmtId="41" fontId="15" fillId="0" borderId="11" xfId="58" applyNumberFormat="1" applyFont="1" applyFill="1" applyBorder="1" applyAlignment="1">
      <alignment horizontal="right" vertical="center"/>
      <protection/>
    </xf>
    <xf numFmtId="41" fontId="17" fillId="0" borderId="19" xfId="58" applyNumberFormat="1" applyFont="1" applyFill="1" applyBorder="1" applyAlignment="1">
      <alignment horizontal="center" vertical="center"/>
      <protection/>
    </xf>
    <xf numFmtId="41" fontId="17" fillId="0" borderId="18" xfId="58" applyNumberFormat="1" applyFont="1" applyFill="1" applyBorder="1" applyAlignment="1">
      <alignment horizontal="center" vertical="center"/>
      <protection/>
    </xf>
    <xf numFmtId="41" fontId="15" fillId="0" borderId="11" xfId="58" applyNumberFormat="1" applyFont="1" applyFill="1" applyBorder="1" applyAlignment="1">
      <alignment horizontal="center" vertical="center"/>
      <protection/>
    </xf>
    <xf numFmtId="41" fontId="15" fillId="0" borderId="14" xfId="58" applyNumberFormat="1" applyFont="1" applyFill="1" applyBorder="1" applyAlignment="1">
      <alignment horizontal="center" vertical="center"/>
      <protection/>
    </xf>
    <xf numFmtId="181" fontId="17" fillId="0" borderId="11" xfId="58" applyNumberFormat="1" applyFont="1" applyFill="1" applyBorder="1" applyAlignment="1">
      <alignment vertical="center"/>
      <protection/>
    </xf>
    <xf numFmtId="41" fontId="1" fillId="0" borderId="20" xfId="0" applyNumberFormat="1" applyFont="1" applyFill="1" applyBorder="1" applyAlignment="1">
      <alignment vertical="center"/>
    </xf>
    <xf numFmtId="178" fontId="1" fillId="0" borderId="0" xfId="42" applyNumberFormat="1" applyFont="1" applyFill="1" applyAlignment="1">
      <alignment horizontal="right"/>
    </xf>
    <xf numFmtId="41" fontId="3" fillId="0" borderId="21" xfId="0" applyNumberFormat="1" applyFont="1" applyFill="1" applyBorder="1" applyAlignment="1">
      <alignment vertical="center"/>
    </xf>
    <xf numFmtId="41" fontId="1" fillId="0" borderId="22" xfId="0" applyNumberFormat="1" applyFont="1" applyFill="1" applyBorder="1" applyAlignment="1">
      <alignment vertical="center"/>
    </xf>
    <xf numFmtId="41" fontId="3" fillId="0" borderId="23"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2" xfId="0" applyFont="1" applyFill="1" applyBorder="1" applyAlignment="1">
      <alignment horizontal="center" vertical="center"/>
    </xf>
    <xf numFmtId="0" fontId="3" fillId="0" borderId="12" xfId="0" applyFont="1" applyFill="1" applyBorder="1" applyAlignment="1">
      <alignment horizontal="justify"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ont="1" applyFill="1" applyBorder="1" applyAlignment="1">
      <alignment horizontal="justify" vertical="center"/>
    </xf>
    <xf numFmtId="0" fontId="0" fillId="0" borderId="17" xfId="0" applyFont="1" applyFill="1" applyBorder="1" applyAlignment="1">
      <alignment horizontal="justify" vertical="center"/>
    </xf>
    <xf numFmtId="0" fontId="3" fillId="0" borderId="17"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4" xfId="42" applyNumberFormat="1" applyFont="1" applyFill="1" applyBorder="1" applyAlignment="1">
      <alignment horizontal="right" vertical="center"/>
    </xf>
    <xf numFmtId="41" fontId="0" fillId="0" borderId="14"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78" fontId="0" fillId="0" borderId="14" xfId="42" applyNumberFormat="1" applyFont="1" applyFill="1" applyBorder="1" applyAlignment="1">
      <alignment horizontal="right" vertical="center"/>
    </xf>
    <xf numFmtId="41" fontId="0" fillId="0" borderId="24" xfId="42" applyNumberFormat="1" applyFont="1" applyFill="1" applyBorder="1" applyAlignment="1">
      <alignment horizontal="right" vertical="center"/>
    </xf>
    <xf numFmtId="0" fontId="0" fillId="0" borderId="14" xfId="0" applyFont="1" applyFill="1" applyBorder="1" applyAlignment="1">
      <alignment horizontal="left" vertical="center"/>
    </xf>
    <xf numFmtId="178" fontId="0" fillId="0" borderId="11" xfId="42" applyNumberFormat="1" applyFont="1" applyFill="1" applyBorder="1" applyAlignment="1">
      <alignment horizontal="right" vertical="center"/>
    </xf>
    <xf numFmtId="37" fontId="0" fillId="0" borderId="14"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178" fontId="0" fillId="0" borderId="24" xfId="42" applyNumberFormat="1" applyFont="1" applyFill="1" applyBorder="1" applyAlignment="1">
      <alignment horizontal="right" vertical="center"/>
    </xf>
    <xf numFmtId="0" fontId="0" fillId="0" borderId="17" xfId="0" applyFont="1" applyFill="1" applyBorder="1" applyAlignment="1">
      <alignment horizontal="left" vertical="center"/>
    </xf>
    <xf numFmtId="3" fontId="0" fillId="0" borderId="1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178" fontId="0" fillId="0" borderId="0" xfId="42" applyNumberFormat="1" applyFont="1" applyFill="1" applyBorder="1" applyAlignment="1">
      <alignment horizontal="right" vertical="center"/>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78" fontId="1" fillId="0" borderId="22" xfId="42" applyNumberFormat="1" applyFont="1" applyBorder="1" applyAlignment="1">
      <alignment/>
    </xf>
    <xf numFmtId="178" fontId="1" fillId="0" borderId="0" xfId="42" applyNumberFormat="1" applyFont="1" applyBorder="1" applyAlignment="1">
      <alignment/>
    </xf>
    <xf numFmtId="178" fontId="1" fillId="0" borderId="20" xfId="42" applyNumberFormat="1" applyFont="1" applyBorder="1" applyAlignment="1">
      <alignment/>
    </xf>
    <xf numFmtId="178" fontId="1" fillId="0" borderId="23" xfId="42" applyNumberFormat="1" applyFont="1" applyBorder="1" applyAlignment="1">
      <alignment/>
    </xf>
    <xf numFmtId="178" fontId="1" fillId="0" borderId="0" xfId="42" applyNumberFormat="1" applyFont="1" applyFill="1" applyAlignment="1">
      <alignment/>
    </xf>
    <xf numFmtId="178" fontId="1" fillId="0" borderId="20" xfId="42" applyNumberFormat="1" applyFont="1" applyFill="1" applyBorder="1" applyAlignment="1">
      <alignment/>
    </xf>
    <xf numFmtId="0" fontId="12" fillId="0" borderId="0" xfId="0" applyFont="1" applyAlignment="1">
      <alignment horizontal="left" indent="3"/>
    </xf>
    <xf numFmtId="0" fontId="12" fillId="0" borderId="0" xfId="0" applyFont="1" applyAlignment="1">
      <alignment horizontal="left" vertical="top" wrapText="1" indent="3"/>
    </xf>
    <xf numFmtId="0" fontId="20" fillId="0" borderId="0" xfId="0" applyFont="1" applyAlignment="1">
      <alignment horizontal="left" vertical="top" wrapText="1" indent="3"/>
    </xf>
    <xf numFmtId="0" fontId="12" fillId="0" borderId="0" xfId="0" applyFont="1" applyAlignment="1">
      <alignment horizontal="justify"/>
    </xf>
    <xf numFmtId="41" fontId="1" fillId="0" borderId="0" xfId="0" applyNumberFormat="1" applyFont="1" applyFill="1" applyAlignment="1">
      <alignment vertical="top" wrapText="1"/>
    </xf>
    <xf numFmtId="41" fontId="1" fillId="0" borderId="0" xfId="0" applyNumberFormat="1" applyFont="1" applyBorder="1" applyAlignment="1">
      <alignment vertical="top" wrapText="1"/>
    </xf>
    <xf numFmtId="41" fontId="1" fillId="0" borderId="21" xfId="0" applyNumberFormat="1" applyFont="1" applyBorder="1" applyAlignment="1">
      <alignment vertical="top" wrapText="1"/>
    </xf>
    <xf numFmtId="181" fontId="17" fillId="0" borderId="16" xfId="58" applyNumberFormat="1" applyFont="1" applyFill="1" applyBorder="1" applyAlignment="1">
      <alignment vertical="center"/>
      <protection/>
    </xf>
    <xf numFmtId="181" fontId="17" fillId="0" borderId="17" xfId="58" applyNumberFormat="1" applyFont="1" applyFill="1" applyBorder="1" applyAlignment="1">
      <alignment vertical="center"/>
      <protection/>
    </xf>
    <xf numFmtId="3" fontId="0" fillId="0" borderId="24"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0" fontId="1" fillId="0" borderId="0" xfId="0" applyFont="1" applyFill="1" applyAlignment="1">
      <alignment horizontal="center" vertical="top" wrapText="1"/>
    </xf>
    <xf numFmtId="9" fontId="17" fillId="0" borderId="14" xfId="61" applyFont="1" applyFill="1" applyBorder="1" applyAlignment="1">
      <alignment vertical="center"/>
    </xf>
    <xf numFmtId="0" fontId="8" fillId="34" borderId="0" xfId="0" applyFont="1" applyFill="1" applyBorder="1" applyAlignment="1">
      <alignment horizontal="left"/>
    </xf>
    <xf numFmtId="41" fontId="1" fillId="34" borderId="0" xfId="0" applyNumberFormat="1" applyFont="1" applyFill="1" applyAlignment="1">
      <alignment vertical="top" wrapText="1"/>
    </xf>
    <xf numFmtId="41" fontId="1" fillId="34" borderId="0" xfId="0" applyNumberFormat="1" applyFont="1" applyFill="1" applyBorder="1" applyAlignment="1">
      <alignment vertical="top" wrapText="1"/>
    </xf>
    <xf numFmtId="41" fontId="1" fillId="34" borderId="21" xfId="0" applyNumberFormat="1" applyFont="1" applyFill="1" applyBorder="1" applyAlignment="1">
      <alignment vertical="top" wrapText="1"/>
    </xf>
    <xf numFmtId="0" fontId="8" fillId="0" borderId="0" xfId="0" applyFont="1" applyFill="1" applyBorder="1" applyAlignment="1">
      <alignment horizontal="left"/>
    </xf>
    <xf numFmtId="0" fontId="1" fillId="0" borderId="12" xfId="0" applyFont="1" applyFill="1" applyBorder="1" applyAlignment="1">
      <alignment horizontal="center"/>
    </xf>
    <xf numFmtId="0" fontId="12" fillId="0" borderId="0" xfId="0" applyFont="1" applyFill="1" applyAlignment="1">
      <alignment horizontal="center" vertical="top" wrapText="1"/>
    </xf>
    <xf numFmtId="0" fontId="12" fillId="0" borderId="0" xfId="0" applyFont="1" applyFill="1" applyAlignment="1">
      <alignment horizontal="left" vertical="top" wrapText="1" indent="3"/>
    </xf>
    <xf numFmtId="0" fontId="1" fillId="0" borderId="14"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4" xfId="0" applyFont="1" applyFill="1" applyBorder="1" applyAlignment="1" quotePrefix="1">
      <alignment horizontal="center"/>
    </xf>
    <xf numFmtId="0" fontId="1" fillId="0" borderId="17" xfId="0" applyFont="1" applyFill="1" applyBorder="1" applyAlignment="1">
      <alignment horizontal="center" vertical="top" wrapText="1"/>
    </xf>
    <xf numFmtId="0" fontId="1" fillId="0" borderId="0" xfId="0" applyFont="1" applyFill="1" applyAlignment="1">
      <alignment horizontal="right" vertical="top" wrapText="1" indent="3"/>
    </xf>
    <xf numFmtId="41" fontId="1" fillId="0" borderId="0" xfId="0" applyNumberFormat="1" applyFont="1" applyFill="1" applyBorder="1" applyAlignment="1">
      <alignment vertical="top" wrapText="1"/>
    </xf>
    <xf numFmtId="41" fontId="1" fillId="0" borderId="21" xfId="0" applyNumberFormat="1" applyFont="1" applyFill="1" applyBorder="1" applyAlignment="1">
      <alignment vertical="top" wrapText="1"/>
    </xf>
    <xf numFmtId="0" fontId="3" fillId="0" borderId="0" xfId="57" applyFont="1" applyFill="1" applyAlignment="1">
      <alignment horizontal="center" vertical="center"/>
      <protection/>
    </xf>
    <xf numFmtId="0" fontId="1" fillId="0" borderId="0" xfId="57" applyFont="1" applyFill="1" applyAlignment="1">
      <alignment vertical="center"/>
      <protection/>
    </xf>
    <xf numFmtId="0" fontId="3" fillId="0" borderId="0" xfId="57"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78" fontId="1" fillId="0" borderId="23" xfId="42" applyNumberFormat="1" applyFont="1" applyFill="1" applyBorder="1" applyAlignment="1">
      <alignment/>
    </xf>
    <xf numFmtId="0" fontId="2" fillId="0" borderId="0" xfId="58" applyFont="1" applyAlignment="1">
      <alignment vertical="center"/>
      <protection/>
    </xf>
    <xf numFmtId="0" fontId="1" fillId="0" borderId="0" xfId="0" applyFont="1" applyFill="1" applyAlignment="1">
      <alignment horizontal="left" vertical="top" wrapText="1"/>
    </xf>
    <xf numFmtId="0" fontId="3" fillId="0" borderId="0" xfId="0" applyFont="1" applyAlignment="1">
      <alignment horizontal="left" vertical="top" wrapText="1"/>
    </xf>
    <xf numFmtId="0" fontId="1" fillId="0" borderId="0" xfId="0" applyFont="1" applyAlignment="1" quotePrefix="1">
      <alignment horizontal="left" vertical="top" wrapText="1"/>
    </xf>
    <xf numFmtId="0" fontId="8" fillId="0" borderId="0" xfId="0" applyFont="1" applyBorder="1" applyAlignment="1">
      <alignment/>
    </xf>
    <xf numFmtId="0" fontId="3" fillId="0" borderId="0" xfId="0" applyFont="1" applyAlignment="1">
      <alignment vertical="top" wrapText="1"/>
    </xf>
    <xf numFmtId="0" fontId="1" fillId="0" borderId="0" xfId="0" applyFont="1" applyAlignment="1">
      <alignment horizontal="justify"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5" fillId="0" borderId="0" xfId="0" applyFont="1" applyBorder="1" applyAlignment="1">
      <alignment vertical="top" wrapText="1"/>
    </xf>
    <xf numFmtId="0" fontId="25"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0" fontId="1" fillId="0" borderId="0" xfId="0" applyFont="1" applyFill="1" applyAlignment="1">
      <alignment horizontal="justify"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0" fontId="1" fillId="0" borderId="0" xfId="0" applyFont="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Border="1" applyAlignment="1">
      <alignment/>
    </xf>
    <xf numFmtId="41" fontId="1" fillId="0" borderId="0" xfId="0" applyNumberFormat="1" applyFont="1" applyBorder="1" applyAlignment="1">
      <alignment/>
    </xf>
    <xf numFmtId="0" fontId="1" fillId="33" borderId="0" xfId="0" applyFont="1" applyFill="1" applyAlignment="1">
      <alignment/>
    </xf>
    <xf numFmtId="178" fontId="26" fillId="0" borderId="0" xfId="42" applyNumberFormat="1" applyFont="1" applyAlignment="1">
      <alignment horizontal="left" vertical="top" wrapText="1"/>
    </xf>
    <xf numFmtId="178" fontId="26" fillId="0" borderId="0" xfId="42" applyNumberFormat="1" applyFont="1" applyAlignment="1">
      <alignment horizontal="center" vertical="top" wrapText="1"/>
    </xf>
    <xf numFmtId="0" fontId="1" fillId="0" borderId="0" xfId="0" applyFont="1" applyFill="1" applyAlignment="1" quotePrefix="1">
      <alignment horizontal="left" vertical="top" wrapText="1"/>
    </xf>
    <xf numFmtId="178" fontId="1" fillId="0" borderId="21" xfId="42" applyNumberFormat="1" applyFont="1" applyFill="1" applyBorder="1" applyAlignment="1">
      <alignment horizontal="left" vertical="top" wrapText="1"/>
    </xf>
    <xf numFmtId="178" fontId="1" fillId="0" borderId="0" xfId="42" applyNumberFormat="1" applyFont="1" applyFill="1" applyBorder="1" applyAlignment="1">
      <alignment horizontal="left" vertical="top" wrapText="1"/>
    </xf>
    <xf numFmtId="178" fontId="26" fillId="0" borderId="0" xfId="42" applyNumberFormat="1" applyFont="1" applyFill="1" applyAlignment="1">
      <alignment horizontal="left" vertical="top" wrapText="1"/>
    </xf>
    <xf numFmtId="178" fontId="27" fillId="0" borderId="0" xfId="42" applyNumberFormat="1" applyFont="1" applyFill="1" applyBorder="1" applyAlignment="1">
      <alignment vertical="center"/>
    </xf>
    <xf numFmtId="0" fontId="1" fillId="0" borderId="10" xfId="0" applyFont="1" applyBorder="1" applyAlignment="1" quotePrefix="1">
      <alignment horizontal="center" vertical="top" wrapText="1"/>
    </xf>
    <xf numFmtId="41" fontId="3" fillId="0" borderId="12" xfId="0" applyNumberFormat="1" applyFont="1" applyBorder="1" applyAlignment="1">
      <alignment horizontal="center" vertical="top" wrapText="1"/>
    </xf>
    <xf numFmtId="0" fontId="1" fillId="0" borderId="11" xfId="0" applyFont="1" applyBorder="1" applyAlignment="1" quotePrefix="1">
      <alignment horizontal="center" vertical="top" wrapText="1"/>
    </xf>
    <xf numFmtId="14" fontId="3" fillId="0" borderId="14" xfId="0" applyNumberFormat="1" applyFont="1" applyBorder="1" applyAlignment="1">
      <alignment horizontal="center" vertical="top" wrapText="1"/>
    </xf>
    <xf numFmtId="0" fontId="1" fillId="0" borderId="16" xfId="0" applyFont="1" applyBorder="1" applyAlignment="1" quotePrefix="1">
      <alignment horizontal="center" vertical="top" wrapText="1"/>
    </xf>
    <xf numFmtId="41" fontId="3" fillId="0" borderId="17" xfId="0" applyNumberFormat="1" applyFont="1" applyBorder="1" applyAlignment="1">
      <alignment horizontal="center" vertical="top" wrapText="1"/>
    </xf>
    <xf numFmtId="41" fontId="3" fillId="0" borderId="17" xfId="0" applyNumberFormat="1" applyFont="1" applyFill="1" applyBorder="1" applyAlignment="1">
      <alignment horizontal="center" vertical="top" wrapText="1"/>
    </xf>
    <xf numFmtId="41" fontId="3" fillId="0" borderId="24" xfId="0" applyNumberFormat="1" applyFont="1" applyFill="1" applyBorder="1" applyAlignment="1">
      <alignment horizontal="center" vertical="top" wrapText="1"/>
    </xf>
    <xf numFmtId="0" fontId="1" fillId="0" borderId="25" xfId="0" applyFont="1" applyBorder="1" applyAlignment="1">
      <alignment horizontal="center" vertical="top" wrapText="1"/>
    </xf>
    <xf numFmtId="41" fontId="1" fillId="0" borderId="24" xfId="43" applyFont="1" applyBorder="1" applyAlignment="1">
      <alignment vertical="top" wrapText="1"/>
    </xf>
    <xf numFmtId="41" fontId="1" fillId="0" borderId="24" xfId="0" applyNumberFormat="1" applyFont="1" applyFill="1" applyBorder="1" applyAlignment="1">
      <alignment vertical="top" wrapText="1"/>
    </xf>
    <xf numFmtId="187" fontId="1" fillId="0" borderId="24" xfId="0" applyNumberFormat="1" applyFont="1" applyFill="1" applyBorder="1" applyAlignment="1">
      <alignment horizontal="center" vertical="top" wrapText="1"/>
    </xf>
    <xf numFmtId="41" fontId="1" fillId="0" borderId="24" xfId="0" applyNumberFormat="1" applyFont="1" applyBorder="1" applyAlignment="1">
      <alignment vertical="top" wrapText="1"/>
    </xf>
    <xf numFmtId="0" fontId="1" fillId="33" borderId="0" xfId="0" applyFont="1" applyFill="1" applyAlignment="1" quotePrefix="1">
      <alignment horizontal="center" vertical="top" wrapText="1"/>
    </xf>
    <xf numFmtId="2" fontId="1" fillId="33" borderId="0" xfId="0" applyNumberFormat="1" applyFont="1" applyFill="1" applyBorder="1" applyAlignment="1">
      <alignment horizontal="justify" vertical="top" wrapText="1"/>
    </xf>
    <xf numFmtId="0" fontId="8" fillId="33" borderId="0" xfId="0" applyFont="1" applyFill="1" applyAlignment="1">
      <alignment horizontal="justify"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42" applyNumberFormat="1" applyFont="1" applyFill="1" applyBorder="1" applyAlignment="1">
      <alignment horizontal="right" vertical="top" wrapText="1"/>
    </xf>
    <xf numFmtId="178" fontId="8" fillId="0" borderId="0" xfId="42" applyNumberFormat="1" applyFont="1" applyFill="1" applyAlignment="1">
      <alignment horizontal="right"/>
    </xf>
    <xf numFmtId="0" fontId="1" fillId="0" borderId="0" xfId="0" applyFont="1" applyFill="1" applyAlignment="1">
      <alignment horizontal="left"/>
    </xf>
    <xf numFmtId="178" fontId="1" fillId="0" borderId="20" xfId="42" applyNumberFormat="1" applyFont="1" applyFill="1" applyBorder="1" applyAlignment="1">
      <alignment horizontal="right" vertical="top" wrapText="1"/>
    </xf>
    <xf numFmtId="0" fontId="8" fillId="0" borderId="0" xfId="0" applyFont="1" applyAlignment="1">
      <alignment vertical="top" wrapText="1"/>
    </xf>
    <xf numFmtId="178" fontId="8" fillId="0" borderId="0" xfId="42" applyNumberFormat="1" applyFont="1" applyAlignment="1">
      <alignment vertical="top" wrapText="1"/>
    </xf>
    <xf numFmtId="41" fontId="1" fillId="0" borderId="0" xfId="0" applyNumberFormat="1" applyFont="1" applyAlignment="1">
      <alignment horizontal="right" vertical="top" wrapText="1"/>
    </xf>
    <xf numFmtId="41" fontId="1" fillId="0" borderId="0" xfId="0" applyNumberFormat="1" applyFont="1" applyAlignment="1">
      <alignment horizontal="left" vertical="top" wrapText="1"/>
    </xf>
    <xf numFmtId="41" fontId="1" fillId="0" borderId="23" xfId="0" applyNumberFormat="1" applyFont="1" applyBorder="1" applyAlignment="1">
      <alignment vertical="top" wrapText="1"/>
    </xf>
    <xf numFmtId="37" fontId="28" fillId="0" borderId="0" xfId="0" applyNumberFormat="1" applyFont="1" applyBorder="1" applyAlignment="1">
      <alignment vertical="top" wrapText="1"/>
    </xf>
    <xf numFmtId="41" fontId="1" fillId="0" borderId="0" xfId="0" applyNumberFormat="1" applyFont="1" applyAlignment="1">
      <alignment vertical="top" wrapText="1"/>
    </xf>
    <xf numFmtId="0" fontId="8" fillId="33" borderId="12" xfId="0" applyFont="1" applyFill="1" applyBorder="1" applyAlignment="1">
      <alignment horizontal="center"/>
    </xf>
    <xf numFmtId="0" fontId="8" fillId="33" borderId="14" xfId="0" applyFont="1" applyFill="1" applyBorder="1" applyAlignment="1">
      <alignment horizontal="center"/>
    </xf>
    <xf numFmtId="15" fontId="8" fillId="33" borderId="17" xfId="0" applyNumberFormat="1" applyFont="1" applyFill="1" applyBorder="1" applyAlignment="1" quotePrefix="1">
      <alignment horizontal="center"/>
    </xf>
    <xf numFmtId="0" fontId="28" fillId="0" borderId="0" xfId="0" applyFont="1" applyAlignment="1">
      <alignment horizontal="center" vertical="top" wrapText="1"/>
    </xf>
    <xf numFmtId="0" fontId="1" fillId="0" borderId="0" xfId="0" applyFont="1" applyBorder="1" applyAlignment="1">
      <alignment horizontal="left"/>
    </xf>
    <xf numFmtId="178" fontId="1" fillId="0" borderId="21" xfId="42" applyNumberFormat="1" applyFont="1" applyBorder="1" applyAlignment="1">
      <alignment vertical="top" wrapText="1"/>
    </xf>
    <xf numFmtId="178" fontId="1" fillId="0" borderId="0" xfId="42" applyNumberFormat="1" applyFont="1" applyAlignment="1">
      <alignment vertical="top" wrapText="1"/>
    </xf>
    <xf numFmtId="0" fontId="1" fillId="0" borderId="0" xfId="0" applyFont="1" applyBorder="1" applyAlignment="1" quotePrefix="1">
      <alignment horizontal="left"/>
    </xf>
    <xf numFmtId="178" fontId="1" fillId="0" borderId="0" xfId="42" applyNumberFormat="1" applyFont="1" applyFill="1" applyBorder="1" applyAlignment="1">
      <alignment horizontal="left"/>
    </xf>
    <xf numFmtId="178" fontId="1" fillId="0" borderId="0" xfId="42" applyNumberFormat="1" applyFont="1" applyAlignment="1">
      <alignment horizontal="center" vertical="top" wrapText="1"/>
    </xf>
    <xf numFmtId="178" fontId="1" fillId="0" borderId="24" xfId="42" applyNumberFormat="1" applyFont="1" applyBorder="1" applyAlignment="1">
      <alignment horizontal="left"/>
    </xf>
    <xf numFmtId="178" fontId="8" fillId="0" borderId="0" xfId="42" applyNumberFormat="1" applyFont="1" applyBorder="1" applyAlignment="1">
      <alignment horizontal="left"/>
    </xf>
    <xf numFmtId="43" fontId="1" fillId="0" borderId="21" xfId="42" applyNumberFormat="1" applyFont="1" applyBorder="1" applyAlignment="1">
      <alignment horizontal="left"/>
    </xf>
    <xf numFmtId="178" fontId="26" fillId="0" borderId="0" xfId="42" applyNumberFormat="1" applyFont="1" applyAlignment="1">
      <alignment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horizontal="center" wrapText="1"/>
    </xf>
    <xf numFmtId="15" fontId="1" fillId="0" borderId="14"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26" xfId="0" applyFont="1" applyFill="1" applyBorder="1" applyAlignment="1">
      <alignment vertical="top" wrapText="1"/>
    </xf>
    <xf numFmtId="0" fontId="1" fillId="0" borderId="12" xfId="0" applyFont="1" applyFill="1" applyBorder="1" applyAlignment="1">
      <alignment vertical="top" wrapText="1"/>
    </xf>
    <xf numFmtId="0" fontId="1" fillId="0" borderId="0" xfId="0" applyFont="1" applyFill="1" applyBorder="1" applyAlignment="1" quotePrefix="1">
      <alignment horizontal="left" vertical="justify"/>
    </xf>
    <xf numFmtId="41" fontId="1" fillId="0" borderId="14" xfId="0" applyNumberFormat="1" applyFont="1" applyFill="1" applyBorder="1" applyAlignment="1">
      <alignment vertical="top" wrapText="1"/>
    </xf>
    <xf numFmtId="0" fontId="1" fillId="0" borderId="22" xfId="0" applyFont="1" applyFill="1" applyBorder="1" applyAlignment="1" quotePrefix="1">
      <alignment horizontal="left" vertical="justify"/>
    </xf>
    <xf numFmtId="0" fontId="1" fillId="0" borderId="22" xfId="0" applyFont="1" applyFill="1" applyBorder="1" applyAlignment="1">
      <alignment vertical="top" wrapText="1"/>
    </xf>
    <xf numFmtId="41" fontId="1" fillId="0" borderId="17" xfId="0" applyNumberFormat="1" applyFont="1" applyFill="1" applyBorder="1" applyAlignment="1">
      <alignment vertical="top" wrapText="1"/>
    </xf>
    <xf numFmtId="0" fontId="1" fillId="0" borderId="11" xfId="0" applyFont="1" applyFill="1" applyBorder="1" applyAlignment="1">
      <alignment horizontal="center" vertical="top" wrapText="1"/>
    </xf>
    <xf numFmtId="41" fontId="3" fillId="0" borderId="14" xfId="0" applyNumberFormat="1" applyFont="1" applyFill="1" applyBorder="1" applyAlignment="1">
      <alignment vertical="top" wrapText="1"/>
    </xf>
    <xf numFmtId="0" fontId="1" fillId="0" borderId="20" xfId="0" applyFont="1" applyFill="1" applyBorder="1" applyAlignment="1">
      <alignment vertical="top" wrapText="1"/>
    </xf>
    <xf numFmtId="0" fontId="8" fillId="0" borderId="22" xfId="0" applyFont="1" applyFill="1" applyBorder="1" applyAlignment="1">
      <alignment horizontal="left"/>
    </xf>
    <xf numFmtId="41" fontId="3" fillId="0" borderId="17" xfId="0" applyNumberFormat="1" applyFont="1" applyFill="1" applyBorder="1" applyAlignment="1">
      <alignment vertical="top" wrapText="1"/>
    </xf>
    <xf numFmtId="0" fontId="1" fillId="0" borderId="24" xfId="0" applyFont="1" applyFill="1" applyBorder="1" applyAlignment="1">
      <alignment horizontal="center" vertical="top" wrapText="1"/>
    </xf>
    <xf numFmtId="41" fontId="1" fillId="0" borderId="18" xfId="0" applyNumberFormat="1" applyFont="1" applyFill="1" applyBorder="1" applyAlignment="1">
      <alignment horizontal="center"/>
    </xf>
    <xf numFmtId="178" fontId="1" fillId="0" borderId="24" xfId="42" applyNumberFormat="1" applyFont="1" applyFill="1" applyBorder="1" applyAlignment="1">
      <alignment/>
    </xf>
    <xf numFmtId="178" fontId="1" fillId="0" borderId="24" xfId="61" applyNumberFormat="1" applyFont="1" applyFill="1" applyBorder="1" applyAlignment="1">
      <alignment/>
    </xf>
    <xf numFmtId="41" fontId="0" fillId="0" borderId="0" xfId="0" applyNumberFormat="1" applyFont="1" applyAlignment="1">
      <alignment/>
    </xf>
    <xf numFmtId="178" fontId="0" fillId="0" borderId="14" xfId="42" applyNumberFormat="1" applyFont="1" applyFill="1" applyBorder="1" applyAlignment="1">
      <alignment horizontal="right"/>
    </xf>
    <xf numFmtId="0" fontId="14"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16" fillId="0" borderId="10" xfId="58" applyNumberFormat="1" applyFont="1" applyFill="1" applyBorder="1" applyAlignment="1">
      <alignment horizontal="center" vertical="center"/>
      <protection/>
    </xf>
    <xf numFmtId="49" fontId="16" fillId="0" borderId="27" xfId="58" applyNumberFormat="1" applyFont="1" applyFill="1" applyBorder="1" applyAlignment="1">
      <alignment horizontal="center" vertical="center"/>
      <protection/>
    </xf>
    <xf numFmtId="49" fontId="16" fillId="0" borderId="25"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4" fillId="0" borderId="0" xfId="0" applyFont="1" applyFill="1" applyAlignment="1">
      <alignment horizontal="center" vertical="top" wrapText="1"/>
    </xf>
    <xf numFmtId="178" fontId="2"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center" vertical="center"/>
    </xf>
    <xf numFmtId="0" fontId="3" fillId="0" borderId="0" xfId="58" applyFont="1" applyFill="1" applyAlignment="1">
      <alignment horizontal="center" vertical="center"/>
      <protection/>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9" fillId="33" borderId="0" xfId="0" applyFont="1" applyFill="1" applyAlignment="1">
      <alignment horizontal="center" vertical="top" wrapText="1"/>
    </xf>
    <xf numFmtId="0" fontId="2" fillId="33" borderId="0" xfId="0" applyFont="1" applyFill="1" applyAlignment="1">
      <alignment horizontal="center" vertical="top" wrapText="1"/>
    </xf>
    <xf numFmtId="41" fontId="1" fillId="0" borderId="26" xfId="0" applyNumberFormat="1" applyFont="1" applyBorder="1" applyAlignment="1">
      <alignment horizontal="center" vertical="top" wrapText="1"/>
    </xf>
    <xf numFmtId="41" fontId="1" fillId="0" borderId="13" xfId="0" applyNumberFormat="1" applyFont="1" applyBorder="1" applyAlignment="1">
      <alignment horizontal="center" vertical="top" wrapText="1"/>
    </xf>
    <xf numFmtId="0" fontId="1" fillId="0" borderId="0" xfId="0" applyFont="1" applyAlignment="1">
      <alignment horizontal="left" vertical="top" wrapText="1"/>
    </xf>
    <xf numFmtId="41" fontId="3" fillId="0" borderId="10"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41" fontId="3" fillId="0" borderId="16"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1" fillId="33" borderId="0" xfId="0" applyFont="1" applyFill="1" applyBorder="1" applyAlignment="1">
      <alignment horizontal="left" wrapText="1" shrinkToFit="1"/>
    </xf>
    <xf numFmtId="0" fontId="1" fillId="0" borderId="0" xfId="0" applyFont="1" applyFill="1" applyAlignment="1">
      <alignment horizontal="left" vertical="top" wrapText="1"/>
    </xf>
    <xf numFmtId="41" fontId="1" fillId="0" borderId="20" xfId="0" applyNumberFormat="1" applyFont="1" applyBorder="1" applyAlignment="1">
      <alignment horizontal="left" vertical="top" wrapText="1" indent="1"/>
    </xf>
    <xf numFmtId="41" fontId="1" fillId="0" borderId="27" xfId="0" applyNumberFormat="1" applyFont="1" applyBorder="1" applyAlignment="1">
      <alignment horizontal="left" vertical="top" wrapText="1" indent="1"/>
    </xf>
    <xf numFmtId="0" fontId="3" fillId="0" borderId="22" xfId="0" applyFont="1" applyBorder="1" applyAlignment="1">
      <alignment horizontal="left" vertical="top" wrapText="1"/>
    </xf>
    <xf numFmtId="0" fontId="1" fillId="0" borderId="0" xfId="0" applyFont="1" applyFill="1" applyAlignment="1" quotePrefix="1">
      <alignment horizontal="left" vertical="top" wrapText="1"/>
    </xf>
    <xf numFmtId="0" fontId="1" fillId="0" borderId="0" xfId="0" applyFont="1" applyAlignment="1" quotePrefix="1">
      <alignment horizontal="left" vertical="top" wrapText="1"/>
    </xf>
    <xf numFmtId="0" fontId="1" fillId="0" borderId="0" xfId="0" applyFont="1" applyFill="1" applyBorder="1" applyAlignment="1">
      <alignment horizontal="left" vertical="top" wrapText="1"/>
    </xf>
    <xf numFmtId="41" fontId="1" fillId="0" borderId="0" xfId="0" applyNumberFormat="1" applyFont="1" applyBorder="1" applyAlignment="1">
      <alignment horizontal="center" vertical="top" wrapText="1"/>
    </xf>
    <xf numFmtId="41" fontId="1" fillId="0" borderId="15" xfId="0" applyNumberFormat="1" applyFont="1" applyBorder="1" applyAlignment="1">
      <alignment horizontal="center" vertical="top" wrapText="1"/>
    </xf>
    <xf numFmtId="41" fontId="1" fillId="0" borderId="22" xfId="0" applyNumberFormat="1" applyFont="1" applyBorder="1" applyAlignment="1">
      <alignment horizontal="center" vertical="top" wrapText="1"/>
    </xf>
    <xf numFmtId="41" fontId="1" fillId="0" borderId="28" xfId="0" applyNumberFormat="1" applyFont="1" applyBorder="1" applyAlignment="1">
      <alignment horizontal="center" vertical="top" wrapText="1"/>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Alignment="1">
      <alignment horizontal="left" wrapText="1"/>
    </xf>
    <xf numFmtId="0" fontId="3" fillId="0" borderId="0" xfId="0" applyNumberFormat="1" applyFont="1" applyFill="1" applyAlignment="1">
      <alignment horizontal="left" vertical="top" wrapText="1"/>
    </xf>
    <xf numFmtId="0" fontId="3" fillId="0" borderId="0" xfId="0" applyFont="1" applyAlignment="1">
      <alignment horizontal="left" vertical="top" wrapText="1"/>
    </xf>
    <xf numFmtId="0" fontId="1" fillId="0" borderId="0" xfId="0" applyFont="1" applyBorder="1" applyAlignment="1" quotePrefix="1">
      <alignment horizontal="left" vertical="top" wrapText="1"/>
    </xf>
    <xf numFmtId="0" fontId="1" fillId="0" borderId="0" xfId="0" applyFont="1" applyFill="1" applyBorder="1" applyAlignment="1">
      <alignment horizontal="center" vertical="top" wrapText="1"/>
    </xf>
    <xf numFmtId="0" fontId="1" fillId="0" borderId="0" xfId="0" applyFont="1" applyBorder="1" applyAlignment="1">
      <alignment horizontal="left" vertical="top" wrapText="1"/>
    </xf>
    <xf numFmtId="0" fontId="1" fillId="0" borderId="16" xfId="0" applyFont="1" applyFill="1" applyBorder="1" applyAlignment="1">
      <alignment horizontal="left" vertical="justify" wrapText="1"/>
    </xf>
    <xf numFmtId="0" fontId="1" fillId="0" borderId="22" xfId="0" applyFont="1" applyFill="1" applyBorder="1" applyAlignment="1">
      <alignment horizontal="left" vertical="justify" wrapText="1"/>
    </xf>
    <xf numFmtId="0" fontId="1" fillId="0" borderId="25"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34" borderId="0" xfId="0" applyFont="1" applyFill="1" applyAlignment="1">
      <alignment horizontal="left" vertical="top" wrapText="1"/>
    </xf>
    <xf numFmtId="0" fontId="3" fillId="34" borderId="0" xfId="0" applyFont="1" applyFill="1" applyAlignment="1">
      <alignment horizontal="left" vertical="top" wrapText="1"/>
    </xf>
    <xf numFmtId="0" fontId="8" fillId="0" borderId="0" xfId="0" applyFont="1" applyAlignment="1">
      <alignment vertical="top" wrapText="1"/>
    </xf>
    <xf numFmtId="0" fontId="3" fillId="0" borderId="0" xfId="0" applyFont="1" applyFill="1" applyAlignment="1">
      <alignment horizontal="left" vertical="top" wrapText="1"/>
    </xf>
    <xf numFmtId="0" fontId="1" fillId="0" borderId="10" xfId="0" applyFont="1" applyFill="1" applyBorder="1" applyAlignment="1">
      <alignment horizontal="left" vertical="justify"/>
    </xf>
    <xf numFmtId="0" fontId="1" fillId="0" borderId="26" xfId="0" applyFont="1" applyFill="1" applyBorder="1" applyAlignment="1">
      <alignment horizontal="left" vertical="justify"/>
    </xf>
    <xf numFmtId="0" fontId="28" fillId="0" borderId="0" xfId="0" applyFont="1" applyFill="1" applyBorder="1" applyAlignment="1">
      <alignment horizontal="left" vertical="top" wrapText="1"/>
    </xf>
    <xf numFmtId="0" fontId="8" fillId="0" borderId="0" xfId="0" applyFont="1" applyFill="1" applyAlignment="1">
      <alignment vertical="top" wrapText="1"/>
    </xf>
    <xf numFmtId="0" fontId="1" fillId="0" borderId="0" xfId="0" applyFont="1" applyFill="1" applyAlignment="1">
      <alignment horizontal="left" vertical="center" wrapText="1"/>
    </xf>
    <xf numFmtId="14" fontId="3" fillId="0" borderId="0" xfId="58" applyNumberFormat="1" applyFont="1" applyFill="1" applyBorder="1" applyAlignment="1">
      <alignment horizontal="center" vertical="center"/>
      <protection/>
    </xf>
    <xf numFmtId="0" fontId="1" fillId="0" borderId="24" xfId="0" applyFont="1" applyFill="1" applyBorder="1" applyAlignment="1">
      <alignment horizontal="left" vertical="top" wrapText="1"/>
    </xf>
    <xf numFmtId="0" fontId="1" fillId="0" borderId="27" xfId="0" applyFont="1" applyFill="1" applyBorder="1" applyAlignment="1">
      <alignment horizontal="left" vertical="top" wrapText="1"/>
    </xf>
    <xf numFmtId="14" fontId="3" fillId="0" borderId="24" xfId="58" applyNumberFormat="1" applyFont="1" applyFill="1" applyBorder="1" applyAlignment="1">
      <alignment horizontal="center" vertical="center"/>
      <protection/>
    </xf>
    <xf numFmtId="0" fontId="1" fillId="0" borderId="0" xfId="0" applyFont="1" applyBorder="1" applyAlignment="1">
      <alignment horizontal="center" vertical="top" wrapText="1"/>
    </xf>
    <xf numFmtId="0" fontId="1" fillId="33" borderId="0" xfId="0" applyFont="1" applyFill="1" applyBorder="1" applyAlignment="1">
      <alignment horizontal="left" vertical="top" wrapText="1" shrinkToFit="1"/>
    </xf>
    <xf numFmtId="0" fontId="1" fillId="0" borderId="0" xfId="0" applyFont="1" applyFill="1" applyAlignment="1">
      <alignment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23" fillId="33" borderId="0" xfId="0" applyFont="1" applyFill="1" applyAlignment="1">
      <alignment horizontal="center" vertical="top" wrapText="1"/>
    </xf>
    <xf numFmtId="0" fontId="3" fillId="33" borderId="0" xfId="0" applyFont="1" applyFill="1" applyAlignment="1">
      <alignment horizontal="center" vertical="top" wrapText="1"/>
    </xf>
    <xf numFmtId="0" fontId="1" fillId="0" borderId="0" xfId="0" applyFont="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Alignment="1">
      <alignment vertical="top" wrapText="1"/>
    </xf>
    <xf numFmtId="0" fontId="1" fillId="0" borderId="0" xfId="0" applyFont="1" applyFill="1" applyBorder="1" applyAlignment="1">
      <alignment vertical="top" wrapText="1"/>
    </xf>
    <xf numFmtId="0" fontId="3" fillId="0" borderId="2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Alignment="1">
      <alignment vertical="top" wrapText="1"/>
    </xf>
    <xf numFmtId="0" fontId="1" fillId="0" borderId="0"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32</xdr:row>
      <xdr:rowOff>104775</xdr:rowOff>
    </xdr:from>
    <xdr:to>
      <xdr:col>3</xdr:col>
      <xdr:colOff>781050</xdr:colOff>
      <xdr:row>32</xdr:row>
      <xdr:rowOff>104775</xdr:rowOff>
    </xdr:to>
    <xdr:sp>
      <xdr:nvSpPr>
        <xdr:cNvPr id="6" name="Line 20"/>
        <xdr:cNvSpPr>
          <a:spLocks/>
        </xdr:cNvSpPr>
      </xdr:nvSpPr>
      <xdr:spPr>
        <a:xfrm>
          <a:off x="3943350" y="57245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114300</xdr:rowOff>
    </xdr:from>
    <xdr:to>
      <xdr:col>5</xdr:col>
      <xdr:colOff>828675</xdr:colOff>
      <xdr:row>32</xdr:row>
      <xdr:rowOff>114300</xdr:rowOff>
    </xdr:to>
    <xdr:sp>
      <xdr:nvSpPr>
        <xdr:cNvPr id="7" name="Line 21"/>
        <xdr:cNvSpPr>
          <a:spLocks/>
        </xdr:cNvSpPr>
      </xdr:nvSpPr>
      <xdr:spPr>
        <a:xfrm>
          <a:off x="5762625" y="57340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32</xdr:row>
      <xdr:rowOff>104775</xdr:rowOff>
    </xdr:from>
    <xdr:to>
      <xdr:col>3</xdr:col>
      <xdr:colOff>781050</xdr:colOff>
      <xdr:row>32</xdr:row>
      <xdr:rowOff>104775</xdr:rowOff>
    </xdr:to>
    <xdr:sp>
      <xdr:nvSpPr>
        <xdr:cNvPr id="10" name="Line 20"/>
        <xdr:cNvSpPr>
          <a:spLocks/>
        </xdr:cNvSpPr>
      </xdr:nvSpPr>
      <xdr:spPr>
        <a:xfrm>
          <a:off x="3943350" y="57245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114300</xdr:rowOff>
    </xdr:from>
    <xdr:to>
      <xdr:col>5</xdr:col>
      <xdr:colOff>828675</xdr:colOff>
      <xdr:row>32</xdr:row>
      <xdr:rowOff>114300</xdr:rowOff>
    </xdr:to>
    <xdr:sp>
      <xdr:nvSpPr>
        <xdr:cNvPr id="11" name="Line 21"/>
        <xdr:cNvSpPr>
          <a:spLocks/>
        </xdr:cNvSpPr>
      </xdr:nvSpPr>
      <xdr:spPr>
        <a:xfrm>
          <a:off x="5762625" y="57340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I59"/>
  <sheetViews>
    <sheetView workbookViewId="0" topLeftCell="A1">
      <selection activeCell="H14" sqref="H14"/>
    </sheetView>
  </sheetViews>
  <sheetFormatPr defaultColWidth="9.140625" defaultRowHeight="12.75"/>
  <cols>
    <col min="1" max="1" width="45.421875" style="13" bestFit="1" customWidth="1"/>
    <col min="2" max="2" width="16.8515625" style="13" customWidth="1"/>
    <col min="3" max="3" width="15.00390625" style="15" customWidth="1"/>
    <col min="4" max="4" width="15.7109375" style="15" customWidth="1"/>
    <col min="5" max="5" width="15.28125" style="15" customWidth="1"/>
    <col min="6" max="16384" width="9.140625" style="13" customWidth="1"/>
  </cols>
  <sheetData>
    <row r="7" spans="1:5" ht="22.5">
      <c r="A7" s="262" t="s">
        <v>205</v>
      </c>
      <c r="B7" s="262"/>
      <c r="C7" s="262"/>
      <c r="D7" s="262"/>
      <c r="E7" s="262"/>
    </row>
    <row r="8" spans="1:5" ht="13.5">
      <c r="A8" s="263" t="s">
        <v>0</v>
      </c>
      <c r="B8" s="263"/>
      <c r="C8" s="263"/>
      <c r="D8" s="263"/>
      <c r="E8" s="263"/>
    </row>
    <row r="9" spans="1:5" ht="15.75">
      <c r="A9" s="264" t="s">
        <v>170</v>
      </c>
      <c r="B9" s="264"/>
      <c r="C9" s="264"/>
      <c r="D9" s="264"/>
      <c r="E9" s="264"/>
    </row>
    <row r="10" spans="1:5" ht="15.75">
      <c r="A10" s="264" t="s">
        <v>264</v>
      </c>
      <c r="B10" s="264"/>
      <c r="C10" s="264"/>
      <c r="D10" s="264"/>
      <c r="E10" s="264"/>
    </row>
    <row r="12" spans="1:5" ht="16.5">
      <c r="A12" s="21"/>
      <c r="B12" s="266" t="s">
        <v>56</v>
      </c>
      <c r="C12" s="267"/>
      <c r="D12" s="268" t="s">
        <v>57</v>
      </c>
      <c r="E12" s="267"/>
    </row>
    <row r="13" spans="1:5" ht="16.5">
      <c r="A13" s="22"/>
      <c r="B13" s="23" t="s">
        <v>50</v>
      </c>
      <c r="C13" s="24" t="s">
        <v>58</v>
      </c>
      <c r="D13" s="23" t="s">
        <v>50</v>
      </c>
      <c r="E13" s="24" t="s">
        <v>58</v>
      </c>
    </row>
    <row r="14" spans="1:5" ht="16.5">
      <c r="A14" s="22"/>
      <c r="B14" s="25" t="s">
        <v>59</v>
      </c>
      <c r="C14" s="26" t="s">
        <v>60</v>
      </c>
      <c r="D14" s="25" t="s">
        <v>59</v>
      </c>
      <c r="E14" s="26" t="s">
        <v>60</v>
      </c>
    </row>
    <row r="15" spans="1:5" ht="16.5">
      <c r="A15" s="22"/>
      <c r="B15" s="25" t="s">
        <v>51</v>
      </c>
      <c r="C15" s="26" t="s">
        <v>51</v>
      </c>
      <c r="D15" s="25" t="s">
        <v>61</v>
      </c>
      <c r="E15" s="26" t="s">
        <v>62</v>
      </c>
    </row>
    <row r="16" spans="1:5" ht="16.5">
      <c r="A16" s="22"/>
      <c r="B16" s="27">
        <v>41455</v>
      </c>
      <c r="C16" s="27">
        <v>41090</v>
      </c>
      <c r="D16" s="27">
        <v>41455</v>
      </c>
      <c r="E16" s="27">
        <v>41090</v>
      </c>
    </row>
    <row r="17" spans="1:5" ht="16.5">
      <c r="A17" s="28"/>
      <c r="B17" s="29" t="s">
        <v>21</v>
      </c>
      <c r="C17" s="30" t="s">
        <v>96</v>
      </c>
      <c r="D17" s="29" t="s">
        <v>96</v>
      </c>
      <c r="E17" s="30" t="s">
        <v>96</v>
      </c>
    </row>
    <row r="18" spans="1:5" ht="16.5">
      <c r="A18" s="21" t="s">
        <v>16</v>
      </c>
      <c r="B18" s="76">
        <v>37988</v>
      </c>
      <c r="C18" s="76">
        <v>34355</v>
      </c>
      <c r="D18" s="76">
        <v>75826</v>
      </c>
      <c r="E18" s="76">
        <v>70412</v>
      </c>
    </row>
    <row r="19" spans="1:5" ht="16.5">
      <c r="A19" s="22" t="s">
        <v>97</v>
      </c>
      <c r="B19" s="77">
        <v>-20703</v>
      </c>
      <c r="C19" s="77">
        <v>-17492</v>
      </c>
      <c r="D19" s="77">
        <v>-43129</v>
      </c>
      <c r="E19" s="77">
        <v>-37888</v>
      </c>
    </row>
    <row r="20" spans="1:5" ht="16.5">
      <c r="A20" s="31" t="s">
        <v>98</v>
      </c>
      <c r="B20" s="78">
        <f>SUM(B18:B19)</f>
        <v>17285</v>
      </c>
      <c r="C20" s="78">
        <f>SUM(C18:C19)</f>
        <v>16863</v>
      </c>
      <c r="D20" s="78">
        <f>SUM(D18:D19)</f>
        <v>32697</v>
      </c>
      <c r="E20" s="78">
        <f>SUM(E18:E19)</f>
        <v>32524</v>
      </c>
    </row>
    <row r="21" spans="1:5" ht="16.5">
      <c r="A21" s="22"/>
      <c r="B21" s="78"/>
      <c r="C21" s="78"/>
      <c r="D21" s="78"/>
      <c r="E21" s="78"/>
    </row>
    <row r="22" spans="1:5" ht="16.5">
      <c r="A22" s="22" t="s">
        <v>63</v>
      </c>
      <c r="B22" s="78">
        <f>3863-B27</f>
        <v>3777</v>
      </c>
      <c r="C22" s="78">
        <f>642-C27</f>
        <v>589</v>
      </c>
      <c r="D22" s="78">
        <f>3966-D27</f>
        <v>3813</v>
      </c>
      <c r="E22" s="78">
        <v>589</v>
      </c>
    </row>
    <row r="23" spans="1:5" ht="16.5">
      <c r="A23" s="22" t="s">
        <v>99</v>
      </c>
      <c r="B23" s="78">
        <v>-3835</v>
      </c>
      <c r="C23" s="78">
        <v>-4170</v>
      </c>
      <c r="D23" s="78">
        <v>-7484</v>
      </c>
      <c r="E23" s="78">
        <v>-6597</v>
      </c>
    </row>
    <row r="24" spans="1:5" ht="16.5">
      <c r="A24" s="22" t="s">
        <v>100</v>
      </c>
      <c r="B24" s="78">
        <v>-4092</v>
      </c>
      <c r="C24" s="78">
        <v>-3918</v>
      </c>
      <c r="D24" s="78">
        <v>-6814</v>
      </c>
      <c r="E24" s="78">
        <v>-8031</v>
      </c>
    </row>
    <row r="25" spans="1:5" ht="16.5">
      <c r="A25" s="32" t="s">
        <v>101</v>
      </c>
      <c r="B25" s="77">
        <v>-78</v>
      </c>
      <c r="C25" s="77">
        <v>-273</v>
      </c>
      <c r="D25" s="77">
        <v>-217</v>
      </c>
      <c r="E25" s="77">
        <v>-417</v>
      </c>
    </row>
    <row r="26" spans="1:5" ht="16.5">
      <c r="A26" s="31" t="s">
        <v>146</v>
      </c>
      <c r="B26" s="33">
        <f>SUM(B20:B25)</f>
        <v>13057</v>
      </c>
      <c r="C26" s="33">
        <f>SUM(C20:C25)</f>
        <v>9091</v>
      </c>
      <c r="D26" s="33">
        <f>SUM(D20:D25)</f>
        <v>21995</v>
      </c>
      <c r="E26" s="33">
        <f>SUM(E20:E25)</f>
        <v>18068</v>
      </c>
    </row>
    <row r="27" spans="1:5" ht="16.5">
      <c r="A27" s="22" t="s">
        <v>208</v>
      </c>
      <c r="B27" s="78">
        <v>86</v>
      </c>
      <c r="C27" s="78">
        <v>53</v>
      </c>
      <c r="D27" s="78">
        <v>153</v>
      </c>
      <c r="E27" s="78">
        <v>85</v>
      </c>
    </row>
    <row r="28" spans="1:5" ht="16.5">
      <c r="A28" s="22" t="s">
        <v>64</v>
      </c>
      <c r="B28" s="77">
        <v>-136</v>
      </c>
      <c r="C28" s="77">
        <v>-107</v>
      </c>
      <c r="D28" s="77">
        <v>-185</v>
      </c>
      <c r="E28" s="77">
        <v>-247</v>
      </c>
    </row>
    <row r="29" spans="1:9" ht="16.5" customHeight="1">
      <c r="A29" s="34" t="s">
        <v>84</v>
      </c>
      <c r="B29" s="33">
        <f>SUM(B26:B28)</f>
        <v>13007</v>
      </c>
      <c r="C29" s="33">
        <f>SUM(C26:C28)</f>
        <v>9037</v>
      </c>
      <c r="D29" s="33">
        <f>SUM(D26:D28)</f>
        <v>21963</v>
      </c>
      <c r="E29" s="33">
        <f>SUM(E26:E28)</f>
        <v>17906</v>
      </c>
      <c r="F29" s="260"/>
      <c r="G29" s="260"/>
      <c r="H29" s="260"/>
      <c r="I29" s="260"/>
    </row>
    <row r="30" spans="1:5" ht="16.5">
      <c r="A30" s="22" t="s">
        <v>31</v>
      </c>
      <c r="B30" s="77">
        <v>-2318</v>
      </c>
      <c r="C30" s="77">
        <v>-2170</v>
      </c>
      <c r="D30" s="77">
        <v>-4575</v>
      </c>
      <c r="E30" s="77">
        <v>-4331</v>
      </c>
    </row>
    <row r="31" spans="1:5" ht="18.75" customHeight="1" thickBot="1">
      <c r="A31" s="35" t="s">
        <v>118</v>
      </c>
      <c r="B31" s="79">
        <f>SUM(B29:B30)</f>
        <v>10689</v>
      </c>
      <c r="C31" s="79">
        <f>SUM(C29:C30)</f>
        <v>6867</v>
      </c>
      <c r="D31" s="79">
        <f>SUM(D29:D30)</f>
        <v>17388</v>
      </c>
      <c r="E31" s="79">
        <f>SUM(E29:E30)</f>
        <v>13575</v>
      </c>
    </row>
    <row r="32" spans="1:5" ht="18.75" customHeight="1" thickTop="1">
      <c r="A32" s="35"/>
      <c r="B32" s="143"/>
      <c r="C32" s="143"/>
      <c r="D32" s="143"/>
      <c r="E32" s="143"/>
    </row>
    <row r="33" spans="1:5" ht="16.5">
      <c r="A33" s="31" t="s">
        <v>209</v>
      </c>
      <c r="B33" s="80">
        <v>0</v>
      </c>
      <c r="C33" s="80">
        <v>0</v>
      </c>
      <c r="D33" s="80">
        <v>0</v>
      </c>
      <c r="E33" s="80">
        <v>0</v>
      </c>
    </row>
    <row r="34" spans="1:5" ht="17.25" thickBot="1">
      <c r="A34" s="31" t="s">
        <v>210</v>
      </c>
      <c r="B34" s="79">
        <f>B31</f>
        <v>10689</v>
      </c>
      <c r="C34" s="79">
        <f>C31</f>
        <v>6867</v>
      </c>
      <c r="D34" s="79">
        <f>D31</f>
        <v>17388</v>
      </c>
      <c r="E34" s="79">
        <f>E31</f>
        <v>13575</v>
      </c>
    </row>
    <row r="35" spans="1:5" ht="17.25" thickTop="1">
      <c r="A35" s="22"/>
      <c r="B35" s="80"/>
      <c r="C35" s="80"/>
      <c r="D35" s="80"/>
      <c r="E35" s="80"/>
    </row>
    <row r="36" spans="1:5" ht="16.5">
      <c r="A36" s="31" t="s">
        <v>211</v>
      </c>
      <c r="B36" s="78"/>
      <c r="C36" s="78"/>
      <c r="D36" s="78"/>
      <c r="E36" s="78"/>
    </row>
    <row r="37" spans="1:5" ht="16.5">
      <c r="A37" s="22" t="s">
        <v>119</v>
      </c>
      <c r="B37" s="78">
        <f>+B31</f>
        <v>10689</v>
      </c>
      <c r="C37" s="78">
        <f>+C31</f>
        <v>6867</v>
      </c>
      <c r="D37" s="78">
        <f>+D31</f>
        <v>17388</v>
      </c>
      <c r="E37" s="78">
        <f>+E31</f>
        <v>13575</v>
      </c>
    </row>
    <row r="38" spans="1:5" ht="16.5">
      <c r="A38" s="22" t="s">
        <v>120</v>
      </c>
      <c r="B38" s="81" t="s">
        <v>88</v>
      </c>
      <c r="C38" s="81" t="s">
        <v>88</v>
      </c>
      <c r="D38" s="81" t="s">
        <v>88</v>
      </c>
      <c r="E38" s="81" t="s">
        <v>88</v>
      </c>
    </row>
    <row r="39" spans="1:5" ht="17.25" thickBot="1">
      <c r="A39" s="35"/>
      <c r="B39" s="82">
        <f>SUM(B37:B38)</f>
        <v>10689</v>
      </c>
      <c r="C39" s="82">
        <f>SUM(C37:C38)</f>
        <v>6867</v>
      </c>
      <c r="D39" s="82">
        <f>SUM(D37:D38)</f>
        <v>17388</v>
      </c>
      <c r="E39" s="79">
        <f>SUM(E37:E38)</f>
        <v>13575</v>
      </c>
    </row>
    <row r="40" spans="1:5" ht="17.25" thickTop="1">
      <c r="A40" s="35"/>
      <c r="B40" s="83"/>
      <c r="C40" s="83"/>
      <c r="D40" s="83"/>
      <c r="E40" s="33"/>
    </row>
    <row r="41" spans="1:5" ht="16.5">
      <c r="A41" s="31" t="s">
        <v>212</v>
      </c>
      <c r="B41" s="83"/>
      <c r="C41" s="83"/>
      <c r="D41" s="83"/>
      <c r="E41" s="33"/>
    </row>
    <row r="42" spans="1:5" ht="16.5">
      <c r="A42" s="22" t="s">
        <v>119</v>
      </c>
      <c r="B42" s="84">
        <f aca="true" t="shared" si="0" ref="B42:E43">B37</f>
        <v>10689</v>
      </c>
      <c r="C42" s="84">
        <f t="shared" si="0"/>
        <v>6867</v>
      </c>
      <c r="D42" s="84">
        <f>D37</f>
        <v>17388</v>
      </c>
      <c r="E42" s="78">
        <f t="shared" si="0"/>
        <v>13575</v>
      </c>
    </row>
    <row r="43" spans="1:5" ht="16.5">
      <c r="A43" s="22" t="s">
        <v>120</v>
      </c>
      <c r="B43" s="85" t="str">
        <f t="shared" si="0"/>
        <v>-</v>
      </c>
      <c r="C43" s="85" t="str">
        <f t="shared" si="0"/>
        <v>-</v>
      </c>
      <c r="D43" s="85" t="str">
        <f>D38</f>
        <v>-</v>
      </c>
      <c r="E43" s="81" t="str">
        <f t="shared" si="0"/>
        <v>-</v>
      </c>
    </row>
    <row r="44" spans="1:5" ht="17.25" thickBot="1">
      <c r="A44" s="31"/>
      <c r="B44" s="86">
        <f>SUM(B42:B43)</f>
        <v>10689</v>
      </c>
      <c r="C44" s="86">
        <f>SUM(C42:C43)</f>
        <v>6867</v>
      </c>
      <c r="D44" s="86">
        <f>SUM(D42:D43)</f>
        <v>17388</v>
      </c>
      <c r="E44" s="87">
        <f>SUM(E42:E43)</f>
        <v>13575</v>
      </c>
    </row>
    <row r="45" spans="1:5" ht="18.75" customHeight="1" thickTop="1">
      <c r="A45" s="35"/>
      <c r="B45" s="33"/>
      <c r="C45" s="33"/>
      <c r="D45" s="33"/>
      <c r="E45" s="33"/>
    </row>
    <row r="46" spans="1:5" ht="16.5">
      <c r="A46" s="22" t="s">
        <v>102</v>
      </c>
      <c r="B46" s="36"/>
      <c r="C46" s="88"/>
      <c r="D46" s="36"/>
      <c r="E46" s="89"/>
    </row>
    <row r="47" spans="1:5" ht="16.5">
      <c r="A47" s="37" t="s">
        <v>85</v>
      </c>
      <c r="B47" s="38">
        <f>B44/+NOTES!F158*100</f>
        <v>7.699788218005792</v>
      </c>
      <c r="C47" s="90">
        <v>4.95</v>
      </c>
      <c r="D47" s="38">
        <f>D44/+NOTES!H158*100</f>
        <v>12.525392228897436</v>
      </c>
      <c r="E47" s="36">
        <v>9.78</v>
      </c>
    </row>
    <row r="48" spans="1:5" ht="16.5">
      <c r="A48" s="39" t="s">
        <v>86</v>
      </c>
      <c r="B48" s="40">
        <f>NOTES!F169</f>
        <v>7.699788218005792</v>
      </c>
      <c r="C48" s="138">
        <v>4.95</v>
      </c>
      <c r="D48" s="40">
        <f>NOTES!H169</f>
        <v>12.525392228897436</v>
      </c>
      <c r="E48" s="139">
        <v>9.78</v>
      </c>
    </row>
    <row r="49" spans="1:5" ht="16.5">
      <c r="A49" s="41"/>
      <c r="B49" s="42"/>
      <c r="C49" s="43"/>
      <c r="D49" s="43"/>
      <c r="E49" s="43"/>
    </row>
    <row r="50" spans="1:5" ht="16.5">
      <c r="A50" s="41"/>
      <c r="B50" s="42"/>
      <c r="C50" s="43"/>
      <c r="D50" s="43"/>
      <c r="E50" s="43"/>
    </row>
    <row r="51" spans="1:5" ht="16.5">
      <c r="A51" s="41"/>
      <c r="B51" s="42"/>
      <c r="C51" s="43"/>
      <c r="D51" s="43"/>
      <c r="E51" s="43"/>
    </row>
    <row r="52" spans="1:5" ht="13.5">
      <c r="A52" s="265" t="s">
        <v>258</v>
      </c>
      <c r="B52" s="265"/>
      <c r="C52" s="265"/>
      <c r="D52" s="265"/>
      <c r="E52" s="265"/>
    </row>
    <row r="53" spans="1:5" ht="13.5">
      <c r="A53" s="265" t="s">
        <v>259</v>
      </c>
      <c r="B53" s="265"/>
      <c r="C53" s="265"/>
      <c r="D53" s="265"/>
      <c r="E53" s="265"/>
    </row>
    <row r="54" spans="1:5" ht="16.5">
      <c r="A54" s="165" t="s">
        <v>260</v>
      </c>
      <c r="B54" s="42"/>
      <c r="C54" s="43"/>
      <c r="D54" s="43"/>
      <c r="E54" s="43"/>
    </row>
    <row r="55" spans="1:5" ht="16.5">
      <c r="A55" s="41"/>
      <c r="B55" s="42"/>
      <c r="C55" s="43"/>
      <c r="D55" s="43"/>
      <c r="E55" s="43"/>
    </row>
    <row r="56" spans="1:5" ht="16.5">
      <c r="A56" s="41"/>
      <c r="B56" s="42"/>
      <c r="C56" s="43"/>
      <c r="D56" s="43"/>
      <c r="E56" s="43"/>
    </row>
    <row r="57" spans="1:5" ht="16.5">
      <c r="A57" s="41"/>
      <c r="B57" s="42"/>
      <c r="C57" s="43"/>
      <c r="D57" s="43"/>
      <c r="E57" s="43"/>
    </row>
    <row r="58" spans="1:5" ht="16.5">
      <c r="A58" s="41"/>
      <c r="B58" s="42"/>
      <c r="C58" s="43"/>
      <c r="D58" s="43"/>
      <c r="E58" s="43"/>
    </row>
    <row r="59" spans="1:5" ht="16.5">
      <c r="A59" s="41"/>
      <c r="B59" s="42"/>
      <c r="C59" s="43"/>
      <c r="D59" s="43"/>
      <c r="E59" s="43"/>
    </row>
  </sheetData>
  <sheetProtection/>
  <mergeCells count="8">
    <mergeCell ref="A7:E7"/>
    <mergeCell ref="A8:E8"/>
    <mergeCell ref="A9:E9"/>
    <mergeCell ref="A10:E10"/>
    <mergeCell ref="A53:E53"/>
    <mergeCell ref="A52:E52"/>
    <mergeCell ref="B12:C12"/>
    <mergeCell ref="D12:E12"/>
  </mergeCells>
  <printOptions/>
  <pageMargins left="1.11" right="0.75"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6"/>
  <sheetViews>
    <sheetView zoomScalePageLayoutView="0" workbookViewId="0" topLeftCell="A13">
      <selection activeCell="C23" sqref="C23"/>
    </sheetView>
  </sheetViews>
  <sheetFormatPr defaultColWidth="9.140625" defaultRowHeight="12.75"/>
  <cols>
    <col min="1" max="1" width="1.421875" style="15" customWidth="1"/>
    <col min="2" max="3" width="9.140625" style="15" customWidth="1"/>
    <col min="4" max="4" width="19.28125" style="15" customWidth="1"/>
    <col min="5" max="5" width="18.140625" style="15" customWidth="1"/>
    <col min="6" max="6" width="9.140625" style="15" customWidth="1"/>
    <col min="7" max="7" width="18.140625" style="15" customWidth="1"/>
    <col min="8" max="16384" width="9.140625" style="15" customWidth="1"/>
  </cols>
  <sheetData>
    <row r="6" spans="1:8" ht="18.75" customHeight="1">
      <c r="A6" s="270" t="s">
        <v>206</v>
      </c>
      <c r="B6" s="270"/>
      <c r="C6" s="270"/>
      <c r="D6" s="270"/>
      <c r="E6" s="270"/>
      <c r="F6" s="270"/>
      <c r="G6" s="270"/>
      <c r="H6" s="270"/>
    </row>
    <row r="7" spans="1:8" ht="13.5" customHeight="1">
      <c r="A7" s="271" t="s">
        <v>0</v>
      </c>
      <c r="B7" s="271"/>
      <c r="C7" s="271"/>
      <c r="D7" s="271"/>
      <c r="E7" s="271"/>
      <c r="F7" s="271"/>
      <c r="G7" s="271"/>
      <c r="H7" s="271"/>
    </row>
    <row r="8" spans="1:8" ht="15.75">
      <c r="A8" s="272" t="s">
        <v>171</v>
      </c>
      <c r="B8" s="272"/>
      <c r="C8" s="272"/>
      <c r="D8" s="272"/>
      <c r="E8" s="272"/>
      <c r="F8" s="272"/>
      <c r="G8" s="272"/>
      <c r="H8" s="272"/>
    </row>
    <row r="9" spans="1:8" ht="15.75">
      <c r="A9" s="272" t="s">
        <v>265</v>
      </c>
      <c r="B9" s="272"/>
      <c r="C9" s="272"/>
      <c r="D9" s="272"/>
      <c r="E9" s="272"/>
      <c r="F9" s="272"/>
      <c r="G9" s="272"/>
      <c r="H9" s="272"/>
    </row>
    <row r="10" ht="15.75" customHeight="1"/>
    <row r="11" spans="1:7" ht="15.75">
      <c r="A11" s="18"/>
      <c r="B11" s="16"/>
      <c r="C11" s="16"/>
      <c r="D11" s="16"/>
      <c r="E11" s="44" t="s">
        <v>49</v>
      </c>
      <c r="F11" s="44"/>
      <c r="G11" s="44" t="s">
        <v>49</v>
      </c>
    </row>
    <row r="12" spans="1:7" ht="15.75">
      <c r="A12" s="45"/>
      <c r="B12" s="16"/>
      <c r="C12" s="16"/>
      <c r="D12" s="16"/>
      <c r="E12" s="46" t="s">
        <v>266</v>
      </c>
      <c r="F12" s="46"/>
      <c r="G12" s="46" t="s">
        <v>239</v>
      </c>
    </row>
    <row r="13" spans="1:7" ht="15.75">
      <c r="A13" s="18"/>
      <c r="B13" s="16"/>
      <c r="C13" s="16"/>
      <c r="D13" s="16"/>
      <c r="E13" s="44" t="s">
        <v>21</v>
      </c>
      <c r="F13" s="44"/>
      <c r="G13" s="44" t="s">
        <v>21</v>
      </c>
    </row>
    <row r="14" spans="1:7" ht="15.75">
      <c r="A14" s="18"/>
      <c r="B14" s="16"/>
      <c r="C14" s="16"/>
      <c r="D14" s="16"/>
      <c r="E14" s="44"/>
      <c r="F14" s="44"/>
      <c r="G14" s="44"/>
    </row>
    <row r="15" spans="2:8" ht="15.75">
      <c r="B15" s="47" t="s">
        <v>121</v>
      </c>
      <c r="C15" s="16"/>
      <c r="D15" s="16"/>
      <c r="E15" s="48"/>
      <c r="F15" s="48"/>
      <c r="G15" s="48"/>
      <c r="H15" s="47"/>
    </row>
    <row r="16" spans="1:8" ht="15.75">
      <c r="A16" s="18"/>
      <c r="B16" s="16" t="s">
        <v>52</v>
      </c>
      <c r="C16" s="16"/>
      <c r="D16" s="16"/>
      <c r="E16" s="48">
        <v>98102</v>
      </c>
      <c r="F16" s="48"/>
      <c r="G16" s="48">
        <v>98940</v>
      </c>
      <c r="H16" s="16"/>
    </row>
    <row r="17" spans="1:8" ht="15.75">
      <c r="A17" s="18"/>
      <c r="B17" s="16" t="s">
        <v>222</v>
      </c>
      <c r="C17" s="16"/>
      <c r="D17" s="16"/>
      <c r="E17" s="48">
        <v>11155</v>
      </c>
      <c r="F17" s="48"/>
      <c r="G17" s="48">
        <v>6470</v>
      </c>
      <c r="H17" s="48"/>
    </row>
    <row r="18" spans="1:8" ht="15.75">
      <c r="A18" s="18"/>
      <c r="B18" s="49" t="s">
        <v>122</v>
      </c>
      <c r="C18" s="16"/>
      <c r="D18" s="16"/>
      <c r="E18" s="91">
        <f>SUM(E16:E17)</f>
        <v>109257</v>
      </c>
      <c r="F18" s="48"/>
      <c r="G18" s="91">
        <f>SUM(G16:G17)</f>
        <v>105410</v>
      </c>
      <c r="H18" s="49"/>
    </row>
    <row r="19" spans="1:8" ht="15.75">
      <c r="A19" s="18"/>
      <c r="B19" s="16"/>
      <c r="C19" s="16"/>
      <c r="D19" s="16"/>
      <c r="E19" s="48"/>
      <c r="F19" s="48"/>
      <c r="G19" s="48"/>
      <c r="H19" s="16"/>
    </row>
    <row r="20" spans="1:8" ht="15.75">
      <c r="A20" s="18"/>
      <c r="B20" s="16" t="s">
        <v>53</v>
      </c>
      <c r="C20" s="50"/>
      <c r="D20" s="51"/>
      <c r="E20" s="48">
        <v>39783</v>
      </c>
      <c r="F20" s="48"/>
      <c r="G20" s="48">
        <v>41383</v>
      </c>
      <c r="H20" s="16"/>
    </row>
    <row r="21" spans="1:8" ht="15.75">
      <c r="A21" s="18"/>
      <c r="B21" s="16" t="s">
        <v>155</v>
      </c>
      <c r="C21" s="50"/>
      <c r="D21" s="51"/>
      <c r="E21" s="48">
        <v>42346</v>
      </c>
      <c r="F21" s="48"/>
      <c r="G21" s="48">
        <f>32462+3019</f>
        <v>35481</v>
      </c>
      <c r="H21" s="16"/>
    </row>
    <row r="22" spans="1:8" ht="15.75">
      <c r="A22" s="18"/>
      <c r="B22" s="16" t="s">
        <v>213</v>
      </c>
      <c r="C22" s="50"/>
      <c r="D22" s="51"/>
      <c r="E22" s="48">
        <v>1970</v>
      </c>
      <c r="F22" s="48"/>
      <c r="G22" s="48">
        <v>1617</v>
      </c>
      <c r="H22" s="16"/>
    </row>
    <row r="23" spans="1:8" ht="15.75">
      <c r="A23" s="18"/>
      <c r="B23" s="16" t="s">
        <v>83</v>
      </c>
      <c r="C23" s="50"/>
      <c r="D23" s="51"/>
      <c r="E23" s="48">
        <v>20311</v>
      </c>
      <c r="F23" s="48"/>
      <c r="G23" s="48">
        <v>14139</v>
      </c>
      <c r="H23" s="16"/>
    </row>
    <row r="24" spans="1:8" ht="15.75">
      <c r="A24" s="18"/>
      <c r="B24" s="49" t="s">
        <v>123</v>
      </c>
      <c r="C24" s="16"/>
      <c r="D24" s="16"/>
      <c r="E24" s="91">
        <f>SUM(E20:E23)</f>
        <v>104410</v>
      </c>
      <c r="F24" s="48"/>
      <c r="G24" s="91">
        <f>SUM(G20:G23)</f>
        <v>92620</v>
      </c>
      <c r="H24" s="49"/>
    </row>
    <row r="25" spans="1:8" ht="15.75">
      <c r="A25" s="18"/>
      <c r="B25" s="16"/>
      <c r="C25" s="16"/>
      <c r="D25" s="16"/>
      <c r="E25" s="48"/>
      <c r="F25" s="48"/>
      <c r="G25" s="48"/>
      <c r="H25" s="16"/>
    </row>
    <row r="26" spans="1:8" ht="15.75" hidden="1">
      <c r="A26" s="18"/>
      <c r="B26" s="16" t="s">
        <v>143</v>
      </c>
      <c r="C26" s="16"/>
      <c r="D26" s="16"/>
      <c r="E26" s="92">
        <v>0</v>
      </c>
      <c r="F26" s="48"/>
      <c r="G26" s="92">
        <v>0</v>
      </c>
      <c r="H26" s="16"/>
    </row>
    <row r="27" spans="1:8" ht="15.75" hidden="1">
      <c r="A27" s="18"/>
      <c r="B27" s="16"/>
      <c r="C27" s="16"/>
      <c r="D27" s="16"/>
      <c r="E27" s="48"/>
      <c r="F27" s="48"/>
      <c r="G27" s="48"/>
      <c r="H27" s="16"/>
    </row>
    <row r="28" spans="1:8" ht="16.5" thickBot="1">
      <c r="A28" s="18"/>
      <c r="B28" s="52" t="s">
        <v>124</v>
      </c>
      <c r="C28" s="16"/>
      <c r="D28" s="16"/>
      <c r="E28" s="93">
        <f>E18+E24+E26</f>
        <v>213667</v>
      </c>
      <c r="F28" s="53"/>
      <c r="G28" s="93">
        <f>G18+G24+G26</f>
        <v>198030</v>
      </c>
      <c r="H28" s="52"/>
    </row>
    <row r="29" spans="1:8" ht="16.5" thickTop="1">
      <c r="A29" s="18"/>
      <c r="B29" s="16"/>
      <c r="C29" s="16"/>
      <c r="D29" s="16"/>
      <c r="E29" s="48"/>
      <c r="F29" s="48"/>
      <c r="G29" s="48"/>
      <c r="H29" s="16"/>
    </row>
    <row r="30" spans="1:8" ht="15.75">
      <c r="A30" s="18"/>
      <c r="B30" s="52" t="s">
        <v>125</v>
      </c>
      <c r="C30" s="16"/>
      <c r="D30" s="16"/>
      <c r="E30" s="48"/>
      <c r="F30" s="48"/>
      <c r="G30" s="48"/>
      <c r="H30" s="52"/>
    </row>
    <row r="31" spans="1:8" ht="15.75">
      <c r="A31" s="18"/>
      <c r="B31" s="16" t="s">
        <v>110</v>
      </c>
      <c r="C31" s="16"/>
      <c r="D31" s="16"/>
      <c r="E31" s="48">
        <v>69739</v>
      </c>
      <c r="F31" s="48"/>
      <c r="G31" s="48">
        <v>69739</v>
      </c>
      <c r="H31" s="16"/>
    </row>
    <row r="32" spans="1:8" ht="15.75">
      <c r="A32" s="18"/>
      <c r="B32" s="16" t="s">
        <v>54</v>
      </c>
      <c r="C32" s="16"/>
      <c r="D32" s="16"/>
      <c r="E32" s="48">
        <v>13720</v>
      </c>
      <c r="F32" s="48"/>
      <c r="G32" s="48">
        <v>13720</v>
      </c>
      <c r="H32" s="16"/>
    </row>
    <row r="33" spans="1:8" ht="15.75">
      <c r="A33" s="18"/>
      <c r="B33" s="16" t="s">
        <v>224</v>
      </c>
      <c r="C33" s="16"/>
      <c r="D33" s="16"/>
      <c r="E33" s="48">
        <v>106011</v>
      </c>
      <c r="F33" s="48"/>
      <c r="G33" s="48">
        <v>88623</v>
      </c>
      <c r="H33" s="16"/>
    </row>
    <row r="34" spans="1:8" ht="15.75">
      <c r="A34" s="18"/>
      <c r="B34" s="16" t="s">
        <v>147</v>
      </c>
      <c r="C34" s="16"/>
      <c r="D34" s="16"/>
      <c r="E34" s="94">
        <v>-1578</v>
      </c>
      <c r="F34" s="48"/>
      <c r="G34" s="94">
        <v>-1578</v>
      </c>
      <c r="H34" s="16"/>
    </row>
    <row r="35" spans="1:8" ht="15.75">
      <c r="A35" s="18"/>
      <c r="B35" s="52" t="s">
        <v>126</v>
      </c>
      <c r="C35" s="16"/>
      <c r="D35" s="16"/>
      <c r="E35" s="91">
        <f>SUM(E31:E34)</f>
        <v>187892</v>
      </c>
      <c r="F35" s="48"/>
      <c r="G35" s="91">
        <f>SUM(G31:G34)</f>
        <v>170504</v>
      </c>
      <c r="H35" s="52"/>
    </row>
    <row r="36" spans="1:8" ht="15.75">
      <c r="A36" s="18"/>
      <c r="B36" s="52"/>
      <c r="C36" s="16"/>
      <c r="D36" s="16"/>
      <c r="E36" s="48"/>
      <c r="F36" s="48"/>
      <c r="G36" s="48"/>
      <c r="H36" s="52"/>
    </row>
    <row r="37" spans="1:8" ht="15.75" hidden="1">
      <c r="A37" s="18"/>
      <c r="B37" s="16" t="s">
        <v>144</v>
      </c>
      <c r="C37" s="16"/>
      <c r="D37" s="16"/>
      <c r="E37" s="48">
        <v>0</v>
      </c>
      <c r="F37" s="48"/>
      <c r="G37" s="48">
        <v>0</v>
      </c>
      <c r="H37" s="16"/>
    </row>
    <row r="38" spans="1:8" ht="15.75" hidden="1">
      <c r="A38" s="18"/>
      <c r="B38" s="52"/>
      <c r="C38" s="16"/>
      <c r="D38" s="16"/>
      <c r="E38" s="48"/>
      <c r="F38" s="48"/>
      <c r="G38" s="48"/>
      <c r="H38" s="52"/>
    </row>
    <row r="39" spans="2:8" ht="15.75">
      <c r="B39" s="47" t="s">
        <v>127</v>
      </c>
      <c r="C39" s="16"/>
      <c r="D39" s="16"/>
      <c r="E39" s="48"/>
      <c r="F39" s="48"/>
      <c r="G39" s="48"/>
      <c r="H39" s="47"/>
    </row>
    <row r="40" spans="2:8" ht="15.75">
      <c r="B40" s="16" t="s">
        <v>128</v>
      </c>
      <c r="C40" s="16"/>
      <c r="D40" s="16"/>
      <c r="E40" s="48">
        <v>5217</v>
      </c>
      <c r="F40" s="48"/>
      <c r="G40" s="48">
        <v>5659</v>
      </c>
      <c r="H40" s="16"/>
    </row>
    <row r="41" spans="2:8" ht="15.75" hidden="1">
      <c r="B41" s="16" t="s">
        <v>214</v>
      </c>
      <c r="C41" s="16"/>
      <c r="D41" s="16"/>
      <c r="E41" s="48"/>
      <c r="F41" s="48"/>
      <c r="G41" s="48">
        <v>0</v>
      </c>
      <c r="H41" s="16"/>
    </row>
    <row r="42" spans="2:8" ht="15.75">
      <c r="B42" s="49" t="s">
        <v>132</v>
      </c>
      <c r="C42" s="50"/>
      <c r="D42" s="54"/>
      <c r="E42" s="91">
        <f>SUM(E39:E41)</f>
        <v>5217</v>
      </c>
      <c r="F42" s="48"/>
      <c r="G42" s="91">
        <f>SUM(G39:G41)</f>
        <v>5659</v>
      </c>
      <c r="H42" s="49"/>
    </row>
    <row r="43" spans="2:8" ht="15.75">
      <c r="B43" s="18"/>
      <c r="C43" s="50"/>
      <c r="D43" s="54"/>
      <c r="E43" s="48"/>
      <c r="F43" s="48"/>
      <c r="G43" s="48"/>
      <c r="H43" s="18"/>
    </row>
    <row r="44" spans="1:8" ht="15.75">
      <c r="A44" s="18"/>
      <c r="B44" s="16" t="s">
        <v>129</v>
      </c>
      <c r="C44" s="50"/>
      <c r="D44" s="51"/>
      <c r="E44" s="48">
        <v>14222</v>
      </c>
      <c r="F44" s="48"/>
      <c r="G44" s="48">
        <f>2734+12923</f>
        <v>15657</v>
      </c>
      <c r="H44" s="16"/>
    </row>
    <row r="45" spans="1:8" ht="15.75">
      <c r="A45" s="18"/>
      <c r="B45" s="16" t="s">
        <v>130</v>
      </c>
      <c r="C45" s="50"/>
      <c r="D45" s="51"/>
      <c r="E45" s="48">
        <v>4931</v>
      </c>
      <c r="F45" s="48"/>
      <c r="G45" s="48">
        <v>823</v>
      </c>
      <c r="H45" s="16"/>
    </row>
    <row r="46" spans="1:8" ht="15.75">
      <c r="A46" s="18"/>
      <c r="B46" s="18" t="s">
        <v>94</v>
      </c>
      <c r="C46" s="50"/>
      <c r="D46" s="54"/>
      <c r="E46" s="48">
        <v>341</v>
      </c>
      <c r="F46" s="48"/>
      <c r="G46" s="48">
        <v>341</v>
      </c>
      <c r="H46" s="18"/>
    </row>
    <row r="47" spans="1:8" ht="15.75">
      <c r="A47" s="18"/>
      <c r="B47" s="18" t="s">
        <v>31</v>
      </c>
      <c r="C47" s="50"/>
      <c r="D47" s="54"/>
      <c r="E47" s="48">
        <v>1064</v>
      </c>
      <c r="F47" s="48"/>
      <c r="G47" s="48">
        <v>46</v>
      </c>
      <c r="H47" s="18"/>
    </row>
    <row r="48" spans="1:8" ht="15.75">
      <c r="A48" s="18"/>
      <c r="B48" s="16" t="s">
        <v>214</v>
      </c>
      <c r="C48" s="50"/>
      <c r="D48" s="54"/>
      <c r="E48" s="48">
        <v>0</v>
      </c>
      <c r="F48" s="48"/>
      <c r="G48" s="48">
        <v>5000</v>
      </c>
      <c r="H48" s="16"/>
    </row>
    <row r="49" spans="1:8" ht="15.75">
      <c r="A49" s="18"/>
      <c r="B49" s="49" t="s">
        <v>131</v>
      </c>
      <c r="C49" s="45"/>
      <c r="D49" s="45"/>
      <c r="E49" s="91">
        <f>SUM(E44:E48)</f>
        <v>20558</v>
      </c>
      <c r="F49" s="48"/>
      <c r="G49" s="91">
        <f>SUM(G44:G48)</f>
        <v>21867</v>
      </c>
      <c r="H49" s="49"/>
    </row>
    <row r="50" spans="1:8" ht="15.75">
      <c r="A50" s="18"/>
      <c r="B50" s="49"/>
      <c r="C50" s="45"/>
      <c r="D50" s="45"/>
      <c r="E50" s="48"/>
      <c r="F50" s="48"/>
      <c r="G50" s="48"/>
      <c r="H50" s="49"/>
    </row>
    <row r="51" spans="1:8" ht="16.5" thickBot="1">
      <c r="A51" s="18"/>
      <c r="B51" s="55" t="s">
        <v>133</v>
      </c>
      <c r="C51" s="56"/>
      <c r="D51" s="56"/>
      <c r="E51" s="93">
        <f>E49+E42</f>
        <v>25775</v>
      </c>
      <c r="F51" s="53"/>
      <c r="G51" s="93">
        <f>G49+G42</f>
        <v>27526</v>
      </c>
      <c r="H51" s="55"/>
    </row>
    <row r="52" spans="1:8" ht="16.5" thickTop="1">
      <c r="A52" s="18"/>
      <c r="B52" s="49"/>
      <c r="C52" s="45"/>
      <c r="D52" s="45"/>
      <c r="E52" s="48"/>
      <c r="F52" s="48"/>
      <c r="G52" s="48"/>
      <c r="H52" s="49"/>
    </row>
    <row r="53" spans="1:8" ht="16.5" thickBot="1">
      <c r="A53" s="18"/>
      <c r="B53" s="55" t="s">
        <v>134</v>
      </c>
      <c r="C53" s="16"/>
      <c r="D53" s="16"/>
      <c r="E53" s="95">
        <f>E51+E35</f>
        <v>213667</v>
      </c>
      <c r="F53" s="53"/>
      <c r="G53" s="95">
        <f>G51+G35</f>
        <v>198030</v>
      </c>
      <c r="H53" s="55"/>
    </row>
    <row r="54" spans="1:7" ht="16.5" thickTop="1">
      <c r="A54" s="18"/>
      <c r="B54" s="16"/>
      <c r="C54" s="16"/>
      <c r="D54" s="16"/>
      <c r="E54" s="48"/>
      <c r="F54" s="48"/>
      <c r="G54" s="48"/>
    </row>
    <row r="55" spans="1:7" ht="15.75">
      <c r="A55" s="18"/>
      <c r="B55" s="16"/>
      <c r="C55" s="16"/>
      <c r="D55" s="16"/>
      <c r="E55" s="57"/>
      <c r="F55" s="57"/>
      <c r="G55" s="57"/>
    </row>
    <row r="56" spans="1:7" ht="15.75">
      <c r="A56" s="18"/>
      <c r="B56" s="52" t="s">
        <v>154</v>
      </c>
      <c r="C56" s="52"/>
      <c r="D56" s="52"/>
      <c r="E56" s="58">
        <f>(E35+E37)/E31/2</f>
        <v>1.3471085045670286</v>
      </c>
      <c r="F56" s="59"/>
      <c r="G56" s="58">
        <f>(G35+G37)/G31/2</f>
        <v>1.2224436828747185</v>
      </c>
    </row>
    <row r="57" spans="1:7" ht="18.75">
      <c r="A57" s="60"/>
      <c r="B57" s="61"/>
      <c r="C57" s="61"/>
      <c r="D57" s="61"/>
      <c r="E57" s="48"/>
      <c r="F57" s="48"/>
      <c r="G57" s="62"/>
    </row>
    <row r="58" spans="1:7" ht="15.75">
      <c r="A58" s="63"/>
      <c r="B58" s="61"/>
      <c r="C58" s="61"/>
      <c r="D58" s="61"/>
      <c r="E58" s="48"/>
      <c r="F58" s="48"/>
      <c r="G58" s="62"/>
    </row>
    <row r="59" spans="1:8" ht="24.75" customHeight="1">
      <c r="A59" s="269" t="s">
        <v>238</v>
      </c>
      <c r="B59" s="269"/>
      <c r="C59" s="269"/>
      <c r="D59" s="269"/>
      <c r="E59" s="269"/>
      <c r="F59" s="269"/>
      <c r="G59" s="269"/>
      <c r="H59" s="269"/>
    </row>
    <row r="60" spans="1:7" ht="15.75">
      <c r="A60" s="269"/>
      <c r="B60" s="269"/>
      <c r="C60" s="269"/>
      <c r="D60" s="269"/>
      <c r="E60" s="269"/>
      <c r="F60" s="48"/>
      <c r="G60" s="62"/>
    </row>
    <row r="61" spans="1:7" ht="15">
      <c r="A61" s="64"/>
      <c r="B61" s="65"/>
      <c r="C61" s="61"/>
      <c r="D61" s="61"/>
      <c r="E61" s="66"/>
      <c r="F61" s="66"/>
      <c r="G61" s="67"/>
    </row>
    <row r="62" spans="1:7" ht="15">
      <c r="A62" s="63"/>
      <c r="B62" s="65"/>
      <c r="C62" s="68"/>
      <c r="D62" s="68"/>
      <c r="E62" s="66"/>
      <c r="F62" s="66"/>
      <c r="G62" s="67"/>
    </row>
    <row r="63" spans="1:7" ht="15">
      <c r="A63" s="63"/>
      <c r="B63" s="65"/>
      <c r="C63" s="61"/>
      <c r="D63" s="61"/>
      <c r="E63" s="66"/>
      <c r="F63" s="66"/>
      <c r="G63" s="67"/>
    </row>
    <row r="64" spans="1:7" ht="15">
      <c r="A64" s="63"/>
      <c r="B64" s="69"/>
      <c r="C64" s="61"/>
      <c r="D64" s="61"/>
      <c r="E64" s="66"/>
      <c r="F64" s="66"/>
      <c r="G64" s="67"/>
    </row>
    <row r="65" spans="1:7" ht="15">
      <c r="A65" s="63"/>
      <c r="B65" s="65"/>
      <c r="C65" s="61"/>
      <c r="D65" s="61"/>
      <c r="E65" s="66"/>
      <c r="F65" s="66"/>
      <c r="G65" s="67"/>
    </row>
    <row r="66" spans="1:7" ht="15">
      <c r="A66" s="63"/>
      <c r="B66" s="65"/>
      <c r="C66" s="61"/>
      <c r="D66" s="61"/>
      <c r="E66" s="66"/>
      <c r="F66" s="66"/>
      <c r="G66" s="67"/>
    </row>
    <row r="67" spans="1:7" ht="15">
      <c r="A67" s="63"/>
      <c r="B67" s="65"/>
      <c r="C67" s="61"/>
      <c r="D67" s="61"/>
      <c r="E67" s="66"/>
      <c r="F67" s="66"/>
      <c r="G67" s="67"/>
    </row>
    <row r="68" spans="1:7" ht="15">
      <c r="A68" s="63"/>
      <c r="B68" s="65"/>
      <c r="C68" s="61"/>
      <c r="D68" s="61"/>
      <c r="E68" s="66"/>
      <c r="F68" s="66"/>
      <c r="G68" s="67"/>
    </row>
    <row r="69" spans="1:7" ht="15">
      <c r="A69" s="63"/>
      <c r="B69" s="65"/>
      <c r="C69" s="61"/>
      <c r="D69" s="61"/>
      <c r="E69" s="66"/>
      <c r="F69" s="66"/>
      <c r="G69" s="67"/>
    </row>
    <row r="70" spans="1:7" ht="15">
      <c r="A70" s="63"/>
      <c r="B70" s="65"/>
      <c r="C70" s="61"/>
      <c r="D70" s="61"/>
      <c r="E70" s="66"/>
      <c r="F70" s="66"/>
      <c r="G70" s="67"/>
    </row>
    <row r="71" spans="1:7" ht="15">
      <c r="A71" s="63"/>
      <c r="B71" s="65"/>
      <c r="C71" s="61"/>
      <c r="D71" s="61"/>
      <c r="E71" s="66"/>
      <c r="F71" s="66"/>
      <c r="G71" s="67"/>
    </row>
    <row r="72" spans="1:7" ht="15">
      <c r="A72" s="63"/>
      <c r="B72" s="65"/>
      <c r="C72" s="61"/>
      <c r="D72" s="61"/>
      <c r="E72" s="66"/>
      <c r="F72" s="66"/>
      <c r="G72" s="67"/>
    </row>
    <row r="73" spans="1:7" ht="15">
      <c r="A73" s="63"/>
      <c r="B73" s="65"/>
      <c r="C73" s="61"/>
      <c r="D73" s="61"/>
      <c r="E73" s="66"/>
      <c r="F73" s="66"/>
      <c r="G73" s="67"/>
    </row>
    <row r="74" spans="1:7" ht="15">
      <c r="A74" s="63"/>
      <c r="B74" s="65"/>
      <c r="C74" s="61"/>
      <c r="D74" s="61"/>
      <c r="E74" s="66"/>
      <c r="F74" s="66"/>
      <c r="G74" s="67"/>
    </row>
    <row r="75" spans="1:7" ht="15">
      <c r="A75" s="63"/>
      <c r="B75" s="65"/>
      <c r="C75" s="61"/>
      <c r="D75" s="61"/>
      <c r="E75" s="66"/>
      <c r="F75" s="66"/>
      <c r="G75" s="67"/>
    </row>
    <row r="76" spans="1:7" ht="15">
      <c r="A76" s="63"/>
      <c r="B76" s="65"/>
      <c r="C76" s="61"/>
      <c r="D76" s="61"/>
      <c r="E76" s="66"/>
      <c r="F76" s="66"/>
      <c r="G76" s="67"/>
    </row>
    <row r="77" spans="1:7" ht="15">
      <c r="A77" s="63"/>
      <c r="B77" s="65"/>
      <c r="C77" s="61"/>
      <c r="D77" s="61"/>
      <c r="E77" s="66"/>
      <c r="F77" s="66"/>
      <c r="G77" s="67"/>
    </row>
    <row r="78" spans="1:7" ht="15">
      <c r="A78" s="63"/>
      <c r="B78" s="65"/>
      <c r="C78" s="61"/>
      <c r="D78" s="61"/>
      <c r="E78" s="66"/>
      <c r="F78" s="66"/>
      <c r="G78" s="67"/>
    </row>
    <row r="79" spans="1:7" ht="15">
      <c r="A79" s="63"/>
      <c r="B79" s="61"/>
      <c r="C79" s="61"/>
      <c r="D79" s="61"/>
      <c r="E79" s="66"/>
      <c r="F79" s="66"/>
      <c r="G79" s="67"/>
    </row>
    <row r="80" spans="1:7" ht="15">
      <c r="A80" s="63"/>
      <c r="B80" s="61"/>
      <c r="C80" s="61"/>
      <c r="D80" s="61"/>
      <c r="E80" s="66"/>
      <c r="F80" s="66"/>
      <c r="G80" s="67"/>
    </row>
    <row r="81" spans="1:7" ht="15">
      <c r="A81" s="63"/>
      <c r="B81" s="61"/>
      <c r="C81" s="61"/>
      <c r="D81" s="61"/>
      <c r="E81" s="66"/>
      <c r="F81" s="66"/>
      <c r="G81" s="67"/>
    </row>
    <row r="82" spans="1:7" ht="15">
      <c r="A82" s="63"/>
      <c r="B82" s="61"/>
      <c r="C82" s="61"/>
      <c r="D82" s="61"/>
      <c r="E82" s="66"/>
      <c r="F82" s="66"/>
      <c r="G82" s="67"/>
    </row>
    <row r="83" spans="1:7" ht="15">
      <c r="A83" s="63"/>
      <c r="B83" s="61"/>
      <c r="C83" s="61"/>
      <c r="D83" s="61"/>
      <c r="E83" s="66"/>
      <c r="F83" s="66"/>
      <c r="G83" s="67"/>
    </row>
    <row r="84" spans="1:7" ht="15">
      <c r="A84" s="63"/>
      <c r="B84" s="61"/>
      <c r="C84" s="61"/>
      <c r="D84" s="61"/>
      <c r="E84" s="66"/>
      <c r="F84" s="66"/>
      <c r="G84" s="67"/>
    </row>
    <row r="85" spans="1:7" ht="15">
      <c r="A85" s="63"/>
      <c r="B85" s="61"/>
      <c r="C85" s="61"/>
      <c r="D85" s="61"/>
      <c r="E85" s="66"/>
      <c r="F85" s="66"/>
      <c r="G85" s="67"/>
    </row>
    <row r="86" spans="1:7" ht="15">
      <c r="A86" s="63"/>
      <c r="B86" s="61"/>
      <c r="C86" s="61"/>
      <c r="D86" s="61"/>
      <c r="E86" s="66"/>
      <c r="F86" s="66"/>
      <c r="G86" s="67"/>
    </row>
    <row r="87" spans="1:7" ht="15">
      <c r="A87" s="63"/>
      <c r="B87" s="61"/>
      <c r="C87" s="61"/>
      <c r="D87" s="61"/>
      <c r="E87" s="66"/>
      <c r="F87" s="66"/>
      <c r="G87" s="67"/>
    </row>
    <row r="88" spans="1:7" ht="15">
      <c r="A88" s="63"/>
      <c r="B88" s="61"/>
      <c r="C88" s="61"/>
      <c r="D88" s="61"/>
      <c r="E88" s="66"/>
      <c r="F88" s="66"/>
      <c r="G88" s="67"/>
    </row>
    <row r="89" spans="1:7" ht="15">
      <c r="A89" s="63"/>
      <c r="B89" s="61"/>
      <c r="C89" s="61"/>
      <c r="D89" s="61"/>
      <c r="E89" s="66"/>
      <c r="F89" s="66"/>
      <c r="G89" s="67"/>
    </row>
    <row r="90" spans="1:7" ht="15">
      <c r="A90" s="63"/>
      <c r="B90" s="61"/>
      <c r="C90" s="61"/>
      <c r="D90" s="61"/>
      <c r="E90" s="66"/>
      <c r="F90" s="66"/>
      <c r="G90" s="67"/>
    </row>
    <row r="91" spans="1:7" ht="15">
      <c r="A91" s="63"/>
      <c r="B91" s="61"/>
      <c r="C91" s="61"/>
      <c r="D91" s="61"/>
      <c r="E91" s="66"/>
      <c r="F91" s="66"/>
      <c r="G91" s="67"/>
    </row>
    <row r="92" spans="1:7" ht="15">
      <c r="A92" s="63"/>
      <c r="B92" s="61"/>
      <c r="C92" s="61"/>
      <c r="D92" s="61"/>
      <c r="E92" s="66"/>
      <c r="F92" s="66"/>
      <c r="G92" s="67"/>
    </row>
    <row r="93" spans="1:7" ht="15">
      <c r="A93" s="63"/>
      <c r="B93" s="61"/>
      <c r="C93" s="61"/>
      <c r="D93" s="61"/>
      <c r="E93" s="66"/>
      <c r="F93" s="66"/>
      <c r="G93" s="67"/>
    </row>
    <row r="94" spans="1:7" ht="15">
      <c r="A94" s="63"/>
      <c r="B94" s="61"/>
      <c r="C94" s="61"/>
      <c r="D94" s="61"/>
      <c r="E94" s="66"/>
      <c r="F94" s="66"/>
      <c r="G94" s="67"/>
    </row>
    <row r="95" spans="1:7" ht="15">
      <c r="A95" s="63"/>
      <c r="B95" s="61"/>
      <c r="C95" s="61"/>
      <c r="D95" s="61"/>
      <c r="E95" s="66"/>
      <c r="F95" s="66"/>
      <c r="G95" s="67"/>
    </row>
    <row r="96" spans="1:7" ht="15">
      <c r="A96" s="63"/>
      <c r="B96" s="61"/>
      <c r="C96" s="61"/>
      <c r="D96" s="61"/>
      <c r="E96" s="66"/>
      <c r="F96" s="66"/>
      <c r="G96" s="67"/>
    </row>
  </sheetData>
  <sheetProtection/>
  <mergeCells count="6">
    <mergeCell ref="A60:E60"/>
    <mergeCell ref="A6:H6"/>
    <mergeCell ref="A7:H7"/>
    <mergeCell ref="A8:H8"/>
    <mergeCell ref="A9:H9"/>
    <mergeCell ref="A59:H59"/>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28">
      <selection activeCell="L41" sqref="L41"/>
    </sheetView>
  </sheetViews>
  <sheetFormatPr defaultColWidth="9.140625" defaultRowHeight="12.75"/>
  <cols>
    <col min="1" max="1" width="35.421875" style="13" customWidth="1"/>
    <col min="2" max="2" width="12.00390625" style="13" customWidth="1"/>
    <col min="3" max="3" width="11.28125" style="13" customWidth="1"/>
    <col min="4" max="4" width="12.421875" style="13" customWidth="1"/>
    <col min="5" max="5" width="15.28125" style="13" customWidth="1"/>
    <col min="6" max="6" width="13.8515625" style="13" customWidth="1"/>
    <col min="7" max="7" width="15.421875" style="13" customWidth="1"/>
    <col min="8" max="16384" width="9.140625" style="13" customWidth="1"/>
  </cols>
  <sheetData>
    <row r="1" spans="1:7" ht="12.75">
      <c r="A1" s="15"/>
      <c r="B1" s="15"/>
      <c r="C1" s="15"/>
      <c r="D1" s="15"/>
      <c r="E1" s="15"/>
      <c r="F1" s="15"/>
      <c r="G1" s="15"/>
    </row>
    <row r="2" spans="1:7" ht="12.75">
      <c r="A2" s="15"/>
      <c r="B2" s="15"/>
      <c r="C2" s="15"/>
      <c r="D2" s="15"/>
      <c r="E2" s="15"/>
      <c r="F2" s="15"/>
      <c r="G2" s="15"/>
    </row>
    <row r="3" spans="1:7" ht="12.75">
      <c r="A3" s="15"/>
      <c r="B3" s="15"/>
      <c r="C3" s="15"/>
      <c r="D3" s="15"/>
      <c r="E3" s="15"/>
      <c r="F3" s="15"/>
      <c r="G3" s="15"/>
    </row>
    <row r="4" spans="1:7" ht="12.75">
      <c r="A4" s="15"/>
      <c r="B4" s="15"/>
      <c r="C4" s="15"/>
      <c r="D4" s="15"/>
      <c r="E4" s="15"/>
      <c r="F4" s="15"/>
      <c r="G4" s="15"/>
    </row>
    <row r="5" spans="1:7" ht="12.75">
      <c r="A5" s="15"/>
      <c r="B5" s="15"/>
      <c r="C5" s="15"/>
      <c r="D5" s="15"/>
      <c r="E5" s="15"/>
      <c r="F5" s="15"/>
      <c r="G5" s="15"/>
    </row>
    <row r="6" spans="1:7" ht="12.75">
      <c r="A6" s="15"/>
      <c r="B6" s="15"/>
      <c r="C6" s="15"/>
      <c r="D6" s="15"/>
      <c r="E6" s="15"/>
      <c r="F6" s="15"/>
      <c r="G6" s="15"/>
    </row>
    <row r="7" spans="1:7" ht="12.75">
      <c r="A7" s="15"/>
      <c r="B7" s="15"/>
      <c r="C7" s="15"/>
      <c r="D7" s="15"/>
      <c r="E7" s="15"/>
      <c r="F7" s="15"/>
      <c r="G7" s="15"/>
    </row>
    <row r="8" spans="1:7" ht="19.5">
      <c r="A8" s="278" t="s">
        <v>169</v>
      </c>
      <c r="B8" s="278"/>
      <c r="C8" s="278"/>
      <c r="D8" s="278"/>
      <c r="E8" s="278"/>
      <c r="F8" s="278"/>
      <c r="G8" s="278"/>
    </row>
    <row r="9" spans="1:7" ht="13.5">
      <c r="A9" s="279" t="s">
        <v>0</v>
      </c>
      <c r="B9" s="279"/>
      <c r="C9" s="279"/>
      <c r="D9" s="279"/>
      <c r="E9" s="279"/>
      <c r="F9" s="279"/>
      <c r="G9" s="279"/>
    </row>
    <row r="10" spans="1:7" ht="15.75">
      <c r="A10" s="275" t="s">
        <v>65</v>
      </c>
      <c r="B10" s="275"/>
      <c r="C10" s="275"/>
      <c r="D10" s="275"/>
      <c r="E10" s="275"/>
      <c r="F10" s="275"/>
      <c r="G10" s="275"/>
    </row>
    <row r="11" spans="1:7" ht="15.75">
      <c r="A11" s="275" t="s">
        <v>264</v>
      </c>
      <c r="B11" s="275"/>
      <c r="C11" s="275"/>
      <c r="D11" s="275"/>
      <c r="E11" s="275"/>
      <c r="F11" s="275"/>
      <c r="G11" s="275"/>
    </row>
    <row r="12" spans="1:7" ht="12.75">
      <c r="A12" s="15"/>
      <c r="B12" s="15"/>
      <c r="C12" s="15"/>
      <c r="D12" s="15"/>
      <c r="E12" s="15"/>
      <c r="F12" s="15"/>
      <c r="G12" s="15"/>
    </row>
    <row r="13" spans="1:7" ht="15.75">
      <c r="A13" s="70"/>
      <c r="B13" s="96"/>
      <c r="C13" s="96"/>
      <c r="D13" s="274" t="s">
        <v>54</v>
      </c>
      <c r="E13" s="274"/>
      <c r="F13" s="274"/>
      <c r="G13" s="97"/>
    </row>
    <row r="14" spans="1:6" ht="15.75">
      <c r="A14" s="70"/>
      <c r="B14" s="70"/>
      <c r="C14" s="70"/>
      <c r="D14" s="273" t="s">
        <v>157</v>
      </c>
      <c r="E14" s="273"/>
      <c r="F14" s="98" t="s">
        <v>66</v>
      </c>
    </row>
    <row r="15" spans="1:7" ht="15.75" customHeight="1">
      <c r="A15" s="99" t="s">
        <v>67</v>
      </c>
      <c r="B15" s="100" t="s">
        <v>68</v>
      </c>
      <c r="C15" s="100" t="s">
        <v>111</v>
      </c>
      <c r="D15" s="100" t="s">
        <v>68</v>
      </c>
      <c r="E15" s="100" t="s">
        <v>114</v>
      </c>
      <c r="F15" s="101" t="s">
        <v>55</v>
      </c>
      <c r="G15" s="276" t="s">
        <v>69</v>
      </c>
    </row>
    <row r="16" spans="1:7" ht="15.75">
      <c r="A16" s="102"/>
      <c r="B16" s="101" t="s">
        <v>70</v>
      </c>
      <c r="C16" s="101" t="s">
        <v>112</v>
      </c>
      <c r="D16" s="101" t="s">
        <v>71</v>
      </c>
      <c r="E16" s="101" t="s">
        <v>115</v>
      </c>
      <c r="F16" s="101"/>
      <c r="G16" s="277"/>
    </row>
    <row r="17" spans="1:7" ht="15.75">
      <c r="A17" s="103"/>
      <c r="B17" s="104" t="s">
        <v>17</v>
      </c>
      <c r="C17" s="104" t="s">
        <v>89</v>
      </c>
      <c r="D17" s="104" t="s">
        <v>17</v>
      </c>
      <c r="E17" s="104" t="s">
        <v>17</v>
      </c>
      <c r="F17" s="104" t="s">
        <v>17</v>
      </c>
      <c r="G17" s="104" t="s">
        <v>17</v>
      </c>
    </row>
    <row r="18" spans="1:7" ht="12.75">
      <c r="A18" s="105" t="s">
        <v>245</v>
      </c>
      <c r="B18" s="106">
        <f>B48</f>
        <v>69739</v>
      </c>
      <c r="C18" s="110">
        <f>C48</f>
        <v>-1578</v>
      </c>
      <c r="D18" s="106">
        <f>D48</f>
        <v>13720</v>
      </c>
      <c r="E18" s="107">
        <v>0</v>
      </c>
      <c r="F18" s="106">
        <f>F48</f>
        <v>88623</v>
      </c>
      <c r="G18" s="106">
        <f>G48</f>
        <v>170504</v>
      </c>
    </row>
    <row r="19" spans="1:7" ht="12.75">
      <c r="A19" s="108"/>
      <c r="B19" s="106"/>
      <c r="C19" s="109"/>
      <c r="D19" s="107"/>
      <c r="E19" s="107"/>
      <c r="F19" s="106"/>
      <c r="G19" s="106"/>
    </row>
    <row r="20" spans="1:7" ht="12.75">
      <c r="A20" s="112" t="s">
        <v>158</v>
      </c>
      <c r="B20" s="113">
        <v>0</v>
      </c>
      <c r="C20" s="113">
        <v>0</v>
      </c>
      <c r="D20" s="113">
        <v>0</v>
      </c>
      <c r="E20" s="109">
        <v>0</v>
      </c>
      <c r="F20" s="114">
        <f>PL!D34</f>
        <v>17388</v>
      </c>
      <c r="G20" s="110">
        <f>SUM(B20:F20)</f>
        <v>17388</v>
      </c>
    </row>
    <row r="21" spans="1:7" ht="12.75">
      <c r="A21" s="112"/>
      <c r="B21" s="113"/>
      <c r="C21" s="113"/>
      <c r="D21" s="113"/>
      <c r="E21" s="109"/>
      <c r="F21" s="115"/>
      <c r="G21" s="110"/>
    </row>
    <row r="22" spans="1:7" ht="12.75">
      <c r="A22" s="112" t="s">
        <v>158</v>
      </c>
      <c r="B22" s="116">
        <f aca="true" t="shared" si="0" ref="B22:G22">B20</f>
        <v>0</v>
      </c>
      <c r="C22" s="116">
        <f t="shared" si="0"/>
        <v>0</v>
      </c>
      <c r="D22" s="116">
        <f t="shared" si="0"/>
        <v>0</v>
      </c>
      <c r="E22" s="111">
        <f t="shared" si="0"/>
        <v>0</v>
      </c>
      <c r="F22" s="116">
        <f>F20</f>
        <v>17388</v>
      </c>
      <c r="G22" s="116">
        <f t="shared" si="0"/>
        <v>17388</v>
      </c>
    </row>
    <row r="23" spans="1:7" ht="12.75">
      <c r="A23" s="112"/>
      <c r="B23" s="113"/>
      <c r="C23" s="113"/>
      <c r="D23" s="113"/>
      <c r="E23" s="107"/>
      <c r="F23" s="110"/>
      <c r="G23" s="110"/>
    </row>
    <row r="24" spans="1:7" ht="12.75">
      <c r="A24" s="117" t="s">
        <v>267</v>
      </c>
      <c r="B24" s="118">
        <f aca="true" t="shared" si="1" ref="B24:G24">B18+B22</f>
        <v>69739</v>
      </c>
      <c r="C24" s="119">
        <f t="shared" si="1"/>
        <v>-1578</v>
      </c>
      <c r="D24" s="118">
        <f t="shared" si="1"/>
        <v>13720</v>
      </c>
      <c r="E24" s="119">
        <f t="shared" si="1"/>
        <v>0</v>
      </c>
      <c r="F24" s="118">
        <f t="shared" si="1"/>
        <v>106011</v>
      </c>
      <c r="G24" s="118">
        <f t="shared" si="1"/>
        <v>187892</v>
      </c>
    </row>
    <row r="25" spans="1:7" ht="12.75">
      <c r="A25" s="15"/>
      <c r="B25" s="70"/>
      <c r="C25" s="70"/>
      <c r="D25" s="70"/>
      <c r="E25" s="70"/>
      <c r="F25" s="70"/>
      <c r="G25" s="70"/>
    </row>
    <row r="26" spans="1:7" ht="12.75">
      <c r="A26" s="15"/>
      <c r="B26" s="70"/>
      <c r="C26" s="70"/>
      <c r="D26" s="70"/>
      <c r="E26" s="70"/>
      <c r="F26" s="70"/>
      <c r="G26" s="70"/>
    </row>
    <row r="27" spans="1:7" ht="12.75">
      <c r="A27" s="15"/>
      <c r="B27" s="70"/>
      <c r="C27" s="70"/>
      <c r="D27" s="70"/>
      <c r="E27" s="70"/>
      <c r="F27" s="70"/>
      <c r="G27" s="70"/>
    </row>
    <row r="28" spans="1:7" ht="12.75">
      <c r="A28" s="15"/>
      <c r="B28" s="70"/>
      <c r="C28" s="70"/>
      <c r="D28" s="70"/>
      <c r="E28" s="70"/>
      <c r="F28" s="70"/>
      <c r="G28" s="70"/>
    </row>
    <row r="29" spans="1:7" ht="15.75">
      <c r="A29" s="275"/>
      <c r="B29" s="275"/>
      <c r="C29" s="275"/>
      <c r="D29" s="275"/>
      <c r="E29" s="275"/>
      <c r="F29" s="275"/>
      <c r="G29" s="275"/>
    </row>
    <row r="30" spans="1:7" ht="15.75">
      <c r="A30" s="275"/>
      <c r="B30" s="275"/>
      <c r="C30" s="275"/>
      <c r="D30" s="275"/>
      <c r="E30" s="275"/>
      <c r="F30" s="275"/>
      <c r="G30" s="275"/>
    </row>
    <row r="31" spans="1:7" ht="12.75">
      <c r="A31" s="15"/>
      <c r="B31" s="70"/>
      <c r="C31" s="70"/>
      <c r="D31" s="70"/>
      <c r="E31" s="70"/>
      <c r="F31" s="70"/>
      <c r="G31" s="70"/>
    </row>
    <row r="32" spans="1:7" ht="12.75">
      <c r="A32" s="15"/>
      <c r="B32" s="70"/>
      <c r="C32" s="70"/>
      <c r="D32" s="70"/>
      <c r="E32" s="70"/>
      <c r="F32" s="70"/>
      <c r="G32" s="70"/>
    </row>
    <row r="33" spans="1:7" ht="15.75">
      <c r="A33" s="15"/>
      <c r="B33" s="96"/>
      <c r="C33" s="96"/>
      <c r="D33" s="274" t="s">
        <v>54</v>
      </c>
      <c r="E33" s="274"/>
      <c r="F33" s="274"/>
      <c r="G33" s="97"/>
    </row>
    <row r="34" spans="1:6" ht="15.75">
      <c r="A34" s="15"/>
      <c r="B34" s="70"/>
      <c r="C34" s="70"/>
      <c r="D34" s="273" t="s">
        <v>157</v>
      </c>
      <c r="E34" s="273"/>
      <c r="F34" s="98" t="s">
        <v>66</v>
      </c>
    </row>
    <row r="35" spans="1:7" ht="15.75" customHeight="1">
      <c r="A35" s="99" t="s">
        <v>67</v>
      </c>
      <c r="B35" s="100" t="s">
        <v>68</v>
      </c>
      <c r="C35" s="100" t="s">
        <v>111</v>
      </c>
      <c r="D35" s="100" t="s">
        <v>68</v>
      </c>
      <c r="E35" s="100" t="s">
        <v>114</v>
      </c>
      <c r="F35" s="101" t="s">
        <v>55</v>
      </c>
      <c r="G35" s="276" t="s">
        <v>69</v>
      </c>
    </row>
    <row r="36" spans="1:7" ht="15.75">
      <c r="A36" s="102"/>
      <c r="B36" s="101" t="s">
        <v>70</v>
      </c>
      <c r="C36" s="101" t="s">
        <v>112</v>
      </c>
      <c r="D36" s="101" t="s">
        <v>71</v>
      </c>
      <c r="E36" s="101" t="s">
        <v>115</v>
      </c>
      <c r="F36" s="101"/>
      <c r="G36" s="277"/>
    </row>
    <row r="37" spans="1:7" ht="15.75">
      <c r="A37" s="103"/>
      <c r="B37" s="104" t="s">
        <v>17</v>
      </c>
      <c r="C37" s="104" t="s">
        <v>89</v>
      </c>
      <c r="D37" s="104" t="s">
        <v>17</v>
      </c>
      <c r="E37" s="104" t="s">
        <v>17</v>
      </c>
      <c r="F37" s="104" t="s">
        <v>17</v>
      </c>
      <c r="G37" s="104" t="s">
        <v>17</v>
      </c>
    </row>
    <row r="38" spans="1:7" ht="12.75">
      <c r="A38" s="105" t="s">
        <v>244</v>
      </c>
      <c r="B38" s="106">
        <v>69739</v>
      </c>
      <c r="C38" s="107">
        <v>-1578</v>
      </c>
      <c r="D38" s="107">
        <v>13720</v>
      </c>
      <c r="E38" s="107">
        <v>0</v>
      </c>
      <c r="F38" s="106">
        <v>82564</v>
      </c>
      <c r="G38" s="106">
        <v>164445</v>
      </c>
    </row>
    <row r="39" spans="1:7" ht="12.75">
      <c r="A39" s="108"/>
      <c r="B39" s="106"/>
      <c r="C39" s="109"/>
      <c r="D39" s="107"/>
      <c r="E39" s="107"/>
      <c r="F39" s="106"/>
      <c r="G39" s="106"/>
    </row>
    <row r="40" spans="1:7" ht="12.75">
      <c r="A40" s="112" t="s">
        <v>158</v>
      </c>
      <c r="B40" s="113">
        <v>0</v>
      </c>
      <c r="C40" s="113">
        <v>0</v>
      </c>
      <c r="D40" s="113">
        <v>0</v>
      </c>
      <c r="E40" s="109">
        <v>0</v>
      </c>
      <c r="F40" s="114">
        <v>26014</v>
      </c>
      <c r="G40" s="110">
        <f>SUM(B40:F40)</f>
        <v>26014</v>
      </c>
    </row>
    <row r="41" spans="1:7" ht="12.75">
      <c r="A41" s="112"/>
      <c r="B41" s="113"/>
      <c r="C41" s="113"/>
      <c r="D41" s="113"/>
      <c r="E41" s="109"/>
      <c r="F41" s="115"/>
      <c r="G41" s="110"/>
    </row>
    <row r="42" spans="1:7" ht="12.75">
      <c r="A42" s="112" t="s">
        <v>158</v>
      </c>
      <c r="B42" s="116">
        <f aca="true" t="shared" si="2" ref="B42:G42">B40</f>
        <v>0</v>
      </c>
      <c r="C42" s="116">
        <f t="shared" si="2"/>
        <v>0</v>
      </c>
      <c r="D42" s="116">
        <f t="shared" si="2"/>
        <v>0</v>
      </c>
      <c r="E42" s="111">
        <f t="shared" si="2"/>
        <v>0</v>
      </c>
      <c r="F42" s="116">
        <f>F40</f>
        <v>26014</v>
      </c>
      <c r="G42" s="116">
        <f t="shared" si="2"/>
        <v>26014</v>
      </c>
    </row>
    <row r="43" spans="1:7" ht="12.75">
      <c r="A43" s="112"/>
      <c r="B43" s="113"/>
      <c r="C43" s="113"/>
      <c r="D43" s="113"/>
      <c r="E43" s="107"/>
      <c r="F43" s="110"/>
      <c r="G43" s="110"/>
    </row>
    <row r="44" spans="1:7" ht="38.25">
      <c r="A44" s="120" t="s">
        <v>287</v>
      </c>
      <c r="B44" s="113">
        <v>0</v>
      </c>
      <c r="C44" s="113">
        <v>0</v>
      </c>
      <c r="D44" s="113">
        <v>0</v>
      </c>
      <c r="E44" s="113">
        <v>0</v>
      </c>
      <c r="F44" s="261">
        <v>-15097</v>
      </c>
      <c r="G44" s="261">
        <v>-15097</v>
      </c>
    </row>
    <row r="45" spans="1:7" ht="12.75">
      <c r="A45" s="120"/>
      <c r="B45" s="113"/>
      <c r="C45" s="113"/>
      <c r="D45" s="113"/>
      <c r="E45" s="113"/>
      <c r="F45" s="110"/>
      <c r="G45" s="110"/>
    </row>
    <row r="46" spans="1:7" ht="25.5">
      <c r="A46" s="120" t="s">
        <v>240</v>
      </c>
      <c r="B46" s="113"/>
      <c r="C46" s="113"/>
      <c r="D46" s="113"/>
      <c r="E46" s="113"/>
      <c r="F46" s="110">
        <v>-4858</v>
      </c>
      <c r="G46" s="110">
        <f>SUM(B46:F46)</f>
        <v>-4858</v>
      </c>
    </row>
    <row r="47" spans="1:7" ht="12.75">
      <c r="A47" s="112"/>
      <c r="B47" s="113"/>
      <c r="C47" s="113"/>
      <c r="D47" s="113"/>
      <c r="E47" s="107"/>
      <c r="F47" s="110"/>
      <c r="G47" s="110"/>
    </row>
    <row r="48" spans="1:7" ht="12.75">
      <c r="A48" s="117" t="s">
        <v>241</v>
      </c>
      <c r="B48" s="140">
        <f>B38+B42</f>
        <v>69739</v>
      </c>
      <c r="C48" s="141">
        <f>C38+C42</f>
        <v>-1578</v>
      </c>
      <c r="D48" s="140">
        <f>D38+D42</f>
        <v>13720</v>
      </c>
      <c r="E48" s="141">
        <f>E38+E42</f>
        <v>0</v>
      </c>
      <c r="F48" s="140">
        <f>F38+F42+F44+F46</f>
        <v>88623</v>
      </c>
      <c r="G48" s="140">
        <f>G38+G42+G44+G46</f>
        <v>170504</v>
      </c>
    </row>
    <row r="49" spans="1:7" ht="12.75">
      <c r="A49" s="121"/>
      <c r="B49" s="122"/>
      <c r="C49" s="122"/>
      <c r="D49" s="122"/>
      <c r="E49" s="122"/>
      <c r="F49" s="122"/>
      <c r="G49" s="122"/>
    </row>
    <row r="50" spans="1:7" ht="29.25" customHeight="1">
      <c r="A50" s="269" t="s">
        <v>242</v>
      </c>
      <c r="B50" s="269"/>
      <c r="C50" s="269"/>
      <c r="D50" s="269"/>
      <c r="E50" s="269"/>
      <c r="F50" s="269"/>
      <c r="G50" s="269"/>
    </row>
    <row r="51" spans="1:7" ht="13.5">
      <c r="A51" s="265"/>
      <c r="B51" s="265"/>
      <c r="C51" s="265"/>
      <c r="D51" s="265"/>
      <c r="E51" s="265"/>
      <c r="F51" s="15"/>
      <c r="G51" s="15"/>
    </row>
    <row r="52" spans="1:7" ht="12.75">
      <c r="A52" s="15"/>
      <c r="B52" s="15"/>
      <c r="C52" s="15"/>
      <c r="D52" s="15"/>
      <c r="E52" s="15"/>
      <c r="F52" s="15"/>
      <c r="G52" s="15"/>
    </row>
  </sheetData>
  <sheetProtection/>
  <mergeCells count="14">
    <mergeCell ref="G35:G36"/>
    <mergeCell ref="A50:G50"/>
    <mergeCell ref="A51:E51"/>
    <mergeCell ref="A8:G8"/>
    <mergeCell ref="A9:G9"/>
    <mergeCell ref="A10:G10"/>
    <mergeCell ref="A11:G11"/>
    <mergeCell ref="G15:G16"/>
    <mergeCell ref="D14:E14"/>
    <mergeCell ref="D13:F13"/>
    <mergeCell ref="A29:G29"/>
    <mergeCell ref="A30:G30"/>
    <mergeCell ref="D33:F33"/>
    <mergeCell ref="D34:E34"/>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1"/>
  <sheetViews>
    <sheetView zoomScalePageLayoutView="0" workbookViewId="0" topLeftCell="A10">
      <selection activeCell="D20" sqref="D20"/>
    </sheetView>
  </sheetViews>
  <sheetFormatPr defaultColWidth="9.140625" defaultRowHeight="12.75"/>
  <cols>
    <col min="1" max="1" width="5.421875" style="13" customWidth="1"/>
    <col min="2" max="2" width="41.57421875" style="13" customWidth="1"/>
    <col min="3" max="3" width="11.28125" style="13" customWidth="1"/>
    <col min="4" max="4" width="19.421875" style="13" customWidth="1"/>
    <col min="5" max="5" width="21.57421875" style="13" customWidth="1"/>
    <col min="6" max="16384" width="9.140625" style="13" customWidth="1"/>
  </cols>
  <sheetData>
    <row r="5" ht="20.25" customHeight="1"/>
    <row r="6" ht="18" customHeight="1"/>
    <row r="7" spans="1:5" ht="18" customHeight="1">
      <c r="A7" s="280" t="s">
        <v>169</v>
      </c>
      <c r="B7" s="280"/>
      <c r="C7" s="280"/>
      <c r="D7" s="280"/>
      <c r="E7" s="280"/>
    </row>
    <row r="8" spans="1:5" ht="13.5">
      <c r="A8" s="281" t="s">
        <v>0</v>
      </c>
      <c r="B8" s="281"/>
      <c r="C8" s="281"/>
      <c r="D8" s="281"/>
      <c r="E8" s="281"/>
    </row>
    <row r="9" spans="1:5" ht="15.75">
      <c r="A9" s="264" t="s">
        <v>87</v>
      </c>
      <c r="B9" s="264"/>
      <c r="C9" s="264"/>
      <c r="D9" s="264"/>
      <c r="E9" s="264"/>
    </row>
    <row r="10" spans="1:5" ht="15.75" customHeight="1">
      <c r="A10" s="264" t="s">
        <v>264</v>
      </c>
      <c r="B10" s="264"/>
      <c r="C10" s="264"/>
      <c r="D10" s="264"/>
      <c r="E10" s="264"/>
    </row>
    <row r="11" spans="1:3" ht="15.75" customHeight="1">
      <c r="A11" s="14"/>
      <c r="B11" s="14"/>
      <c r="C11" s="14"/>
    </row>
    <row r="12" spans="1:5" ht="26.25" customHeight="1">
      <c r="A12" s="17"/>
      <c r="B12" s="17"/>
      <c r="D12" s="123" t="s">
        <v>268</v>
      </c>
      <c r="E12" s="123" t="s">
        <v>269</v>
      </c>
    </row>
    <row r="13" spans="1:5" ht="12.75" customHeight="1">
      <c r="A13" s="17"/>
      <c r="B13" s="17"/>
      <c r="D13" s="124" t="s">
        <v>17</v>
      </c>
      <c r="E13" s="124" t="s">
        <v>17</v>
      </c>
    </row>
    <row r="14" spans="1:5" ht="10.5" customHeight="1">
      <c r="A14" s="17"/>
      <c r="B14" s="17"/>
      <c r="D14" s="123"/>
      <c r="E14" s="123"/>
    </row>
    <row r="15" spans="1:6" ht="15" customHeight="1">
      <c r="A15" s="12" t="s">
        <v>185</v>
      </c>
      <c r="B15" s="11"/>
      <c r="C15" s="11"/>
      <c r="D15" s="11"/>
      <c r="E15" s="11"/>
      <c r="F15" s="19"/>
    </row>
    <row r="16" spans="1:5" ht="15" customHeight="1">
      <c r="A16" s="11" t="s">
        <v>84</v>
      </c>
      <c r="B16" s="11"/>
      <c r="C16" s="11"/>
      <c r="D16" s="73">
        <v>21963</v>
      </c>
      <c r="E16" s="73">
        <v>17906</v>
      </c>
    </row>
    <row r="17" spans="1:5" ht="15.75">
      <c r="A17" s="11" t="s">
        <v>186</v>
      </c>
      <c r="B17" s="11"/>
      <c r="C17" s="11"/>
      <c r="D17" s="73"/>
      <c r="E17" s="73"/>
    </row>
    <row r="18" spans="1:5" ht="15.75">
      <c r="A18" s="11" t="s">
        <v>187</v>
      </c>
      <c r="B18" s="11"/>
      <c r="C18" s="11"/>
      <c r="D18" s="73">
        <v>3783</v>
      </c>
      <c r="E18" s="73">
        <v>3347</v>
      </c>
    </row>
    <row r="19" spans="1:5" ht="15.75">
      <c r="A19" s="11" t="s">
        <v>292</v>
      </c>
      <c r="B19" s="11"/>
      <c r="C19" s="11"/>
      <c r="D19" s="73">
        <v>-3768</v>
      </c>
      <c r="E19" s="73">
        <v>0</v>
      </c>
    </row>
    <row r="20" spans="1:5" ht="15.75">
      <c r="A20" s="11" t="s">
        <v>188</v>
      </c>
      <c r="B20" s="11"/>
      <c r="C20" s="11"/>
      <c r="D20" s="73">
        <v>-153</v>
      </c>
      <c r="E20" s="73">
        <v>-85</v>
      </c>
    </row>
    <row r="21" spans="1:5" ht="15.75">
      <c r="A21" s="11" t="s">
        <v>64</v>
      </c>
      <c r="B21" s="11"/>
      <c r="C21" s="11"/>
      <c r="D21" s="126">
        <v>184</v>
      </c>
      <c r="E21" s="126">
        <v>247</v>
      </c>
    </row>
    <row r="22" spans="1:5" ht="15.75">
      <c r="A22" s="11" t="s">
        <v>286</v>
      </c>
      <c r="B22" s="11"/>
      <c r="C22" s="11"/>
      <c r="D22" s="125">
        <v>0</v>
      </c>
      <c r="E22" s="125">
        <v>-611</v>
      </c>
    </row>
    <row r="23" spans="1:5" ht="15.75">
      <c r="A23" s="20" t="s">
        <v>189</v>
      </c>
      <c r="B23" s="11"/>
      <c r="C23" s="11"/>
      <c r="D23" s="73">
        <f>SUM(D16:D22)</f>
        <v>22009</v>
      </c>
      <c r="E23" s="73">
        <f>SUM(E16:E22)</f>
        <v>20804</v>
      </c>
    </row>
    <row r="24" spans="1:5" ht="15.75">
      <c r="A24" s="11" t="s">
        <v>190</v>
      </c>
      <c r="B24" s="11"/>
      <c r="C24" s="11"/>
      <c r="D24" s="73">
        <v>1600</v>
      </c>
      <c r="E24" s="73">
        <v>-1673</v>
      </c>
    </row>
    <row r="25" spans="1:5" s="15" customFormat="1" ht="15.75">
      <c r="A25" s="11" t="s">
        <v>191</v>
      </c>
      <c r="B25" s="11"/>
      <c r="C25" s="11"/>
      <c r="D25" s="73">
        <v>-2548</v>
      </c>
      <c r="E25" s="73">
        <v>-6516</v>
      </c>
    </row>
    <row r="26" spans="1:5" s="15" customFormat="1" ht="15.75">
      <c r="A26" s="11" t="s">
        <v>192</v>
      </c>
      <c r="B26" s="11"/>
      <c r="C26" s="11"/>
      <c r="D26" s="125">
        <v>-1999</v>
      </c>
      <c r="E26" s="125">
        <v>7373</v>
      </c>
    </row>
    <row r="27" spans="1:5" s="15" customFormat="1" ht="15.75">
      <c r="A27" s="20" t="s">
        <v>193</v>
      </c>
      <c r="B27" s="11"/>
      <c r="C27" s="11"/>
      <c r="D27" s="126">
        <f>SUM(D23:D26)</f>
        <v>19062</v>
      </c>
      <c r="E27" s="126">
        <f>SUM(E23:E26)</f>
        <v>19988</v>
      </c>
    </row>
    <row r="28" spans="1:5" s="15" customFormat="1" ht="15.75">
      <c r="A28" s="11" t="s">
        <v>194</v>
      </c>
      <c r="B28" s="11"/>
      <c r="C28" s="11"/>
      <c r="D28" s="73">
        <f>-D21</f>
        <v>-184</v>
      </c>
      <c r="E28" s="73">
        <f>-E21</f>
        <v>-247</v>
      </c>
    </row>
    <row r="29" spans="1:5" s="15" customFormat="1" ht="15.75">
      <c r="A29" s="11" t="s">
        <v>188</v>
      </c>
      <c r="B29" s="11"/>
      <c r="C29" s="11"/>
      <c r="D29" s="129">
        <f>-D20</f>
        <v>153</v>
      </c>
      <c r="E29" s="129">
        <f>-E20</f>
        <v>85</v>
      </c>
    </row>
    <row r="30" spans="1:5" s="15" customFormat="1" ht="15.75">
      <c r="A30" s="11" t="s">
        <v>195</v>
      </c>
      <c r="B30" s="11"/>
      <c r="C30" s="11"/>
      <c r="D30" s="129">
        <v>-3999</v>
      </c>
      <c r="E30" s="129">
        <v>-4355</v>
      </c>
    </row>
    <row r="31" spans="1:5" s="15" customFormat="1" ht="15.75">
      <c r="A31" s="11"/>
      <c r="B31" s="11"/>
      <c r="C31" s="11"/>
      <c r="D31" s="129"/>
      <c r="E31" s="129"/>
    </row>
    <row r="32" spans="1:5" s="15" customFormat="1" ht="15.75">
      <c r="A32" s="11" t="s">
        <v>196</v>
      </c>
      <c r="B32" s="11"/>
      <c r="C32" s="11"/>
      <c r="D32" s="130">
        <f>SUM(D27:D30)</f>
        <v>15032</v>
      </c>
      <c r="E32" s="130">
        <f>SUM(E27:E30)</f>
        <v>15471</v>
      </c>
    </row>
    <row r="33" spans="1:5" ht="15.75">
      <c r="A33" s="11"/>
      <c r="B33" s="11"/>
      <c r="C33" s="11"/>
      <c r="D33" s="129"/>
      <c r="E33" s="129"/>
    </row>
    <row r="34" spans="1:5" ht="15.75">
      <c r="A34" s="12" t="s">
        <v>197</v>
      </c>
      <c r="B34" s="11"/>
      <c r="C34" s="11"/>
      <c r="D34" s="129"/>
      <c r="E34" s="129"/>
    </row>
    <row r="35" spans="1:5" ht="15.75">
      <c r="A35" s="11" t="s">
        <v>198</v>
      </c>
      <c r="B35" s="11"/>
      <c r="C35" s="11"/>
      <c r="D35" s="73">
        <v>-3861</v>
      </c>
      <c r="E35" s="73">
        <v>-5298</v>
      </c>
    </row>
    <row r="36" spans="1:5" ht="15.75">
      <c r="A36" s="11" t="s">
        <v>199</v>
      </c>
      <c r="B36" s="11"/>
      <c r="C36" s="11"/>
      <c r="D36" s="73">
        <v>0</v>
      </c>
      <c r="E36" s="73">
        <v>2352</v>
      </c>
    </row>
    <row r="37" spans="1:5" ht="15.75">
      <c r="A37" s="11"/>
      <c r="B37" s="11"/>
      <c r="C37" s="11"/>
      <c r="D37" s="73"/>
      <c r="E37" s="73"/>
    </row>
    <row r="38" spans="1:5" ht="15.75">
      <c r="A38" s="11" t="s">
        <v>200</v>
      </c>
      <c r="B38" s="11"/>
      <c r="C38" s="11"/>
      <c r="D38" s="127">
        <f>SUM(D35:D37)</f>
        <v>-3861</v>
      </c>
      <c r="E38" s="127">
        <f>SUM(E35:E37)</f>
        <v>-2946</v>
      </c>
    </row>
    <row r="39" spans="1:5" ht="15.75">
      <c r="A39" s="11"/>
      <c r="B39" s="11"/>
      <c r="C39" s="11"/>
      <c r="D39" s="73"/>
      <c r="E39" s="73"/>
    </row>
    <row r="40" spans="1:5" ht="15.75">
      <c r="A40" s="12" t="s">
        <v>201</v>
      </c>
      <c r="B40" s="11"/>
      <c r="C40" s="11"/>
      <c r="D40" s="73"/>
      <c r="E40" s="73"/>
    </row>
    <row r="41" spans="1:5" ht="15.75" hidden="1">
      <c r="A41" s="11" t="s">
        <v>202</v>
      </c>
      <c r="B41" s="11"/>
      <c r="C41" s="11"/>
      <c r="D41" s="73"/>
      <c r="E41" s="73">
        <v>0</v>
      </c>
    </row>
    <row r="42" spans="1:5" ht="15.75">
      <c r="A42" s="11" t="s">
        <v>215</v>
      </c>
      <c r="B42" s="11"/>
      <c r="C42" s="11"/>
      <c r="D42" s="73">
        <v>-5000</v>
      </c>
      <c r="E42" s="73">
        <v>-4167</v>
      </c>
    </row>
    <row r="43" spans="1:5" ht="15.75">
      <c r="A43" s="11" t="s">
        <v>203</v>
      </c>
      <c r="B43" s="11"/>
      <c r="C43" s="11"/>
      <c r="D43" s="73">
        <v>0</v>
      </c>
      <c r="E43" s="73">
        <v>-15097</v>
      </c>
    </row>
    <row r="44" spans="1:5" ht="15.75">
      <c r="A44" s="11"/>
      <c r="B44" s="11"/>
      <c r="C44" s="11"/>
      <c r="D44" s="73"/>
      <c r="E44" s="73"/>
    </row>
    <row r="45" spans="1:5" ht="15.75">
      <c r="A45" s="11" t="s">
        <v>216</v>
      </c>
      <c r="B45" s="11"/>
      <c r="C45" s="11"/>
      <c r="D45" s="127">
        <f>SUM(D41:D44)</f>
        <v>-5000</v>
      </c>
      <c r="E45" s="127">
        <f>SUM(E41:E44)</f>
        <v>-19264</v>
      </c>
    </row>
    <row r="46" spans="1:5" ht="15.75">
      <c r="A46" s="11"/>
      <c r="B46" s="11"/>
      <c r="C46" s="11"/>
      <c r="D46" s="73"/>
      <c r="E46" s="73"/>
    </row>
    <row r="47" spans="1:5" ht="15.75">
      <c r="A47" s="11" t="s">
        <v>221</v>
      </c>
      <c r="B47" s="11"/>
      <c r="C47" s="11"/>
      <c r="D47" s="73">
        <f>D32+D38+D45</f>
        <v>6171</v>
      </c>
      <c r="E47" s="73">
        <f>E32+E38+E45</f>
        <v>-6739</v>
      </c>
    </row>
    <row r="48" spans="1:5" ht="15.75">
      <c r="A48" s="11" t="s">
        <v>204</v>
      </c>
      <c r="B48" s="11"/>
      <c r="C48" s="11"/>
      <c r="D48" s="73">
        <v>14140</v>
      </c>
      <c r="E48" s="73">
        <v>8584</v>
      </c>
    </row>
    <row r="49" spans="1:5" ht="15.75">
      <c r="A49" s="11"/>
      <c r="B49" s="11"/>
      <c r="C49" s="11"/>
      <c r="D49" s="73"/>
      <c r="E49" s="73"/>
    </row>
    <row r="50" spans="1:5" ht="16.5" thickBot="1">
      <c r="A50" s="11" t="s">
        <v>270</v>
      </c>
      <c r="B50" s="11"/>
      <c r="C50" s="11"/>
      <c r="D50" s="128">
        <f>SUM(D47:D48)</f>
        <v>20311</v>
      </c>
      <c r="E50" s="128">
        <f>SUM(E47:E48)</f>
        <v>1845</v>
      </c>
    </row>
    <row r="51" spans="1:5" ht="16.5" thickTop="1">
      <c r="A51" s="11"/>
      <c r="B51" s="11"/>
      <c r="C51" s="11"/>
      <c r="D51" s="126"/>
      <c r="E51" s="126"/>
    </row>
    <row r="53" spans="1:2" s="15" customFormat="1" ht="15.75">
      <c r="A53" s="159" t="s">
        <v>254</v>
      </c>
      <c r="B53" s="160" t="s">
        <v>255</v>
      </c>
    </row>
    <row r="54" spans="1:2" s="15" customFormat="1" ht="15.75">
      <c r="A54" s="161"/>
      <c r="B54" s="160"/>
    </row>
    <row r="55" spans="1:5" s="15" customFormat="1" ht="15.75">
      <c r="A55" s="161"/>
      <c r="B55" s="160"/>
      <c r="D55" s="162" t="s">
        <v>17</v>
      </c>
      <c r="E55" s="162" t="s">
        <v>17</v>
      </c>
    </row>
    <row r="56" spans="1:5" s="15" customFormat="1" ht="15.75">
      <c r="A56" s="161"/>
      <c r="B56" s="160" t="s">
        <v>256</v>
      </c>
      <c r="C56" s="163"/>
      <c r="D56" s="129">
        <v>5505</v>
      </c>
      <c r="E56" s="129">
        <v>5264</v>
      </c>
    </row>
    <row r="57" spans="1:5" s="15" customFormat="1" ht="15.75">
      <c r="A57" s="161"/>
      <c r="B57" s="160" t="s">
        <v>257</v>
      </c>
      <c r="C57" s="163"/>
      <c r="D57" s="129">
        <v>14806</v>
      </c>
      <c r="E57" s="129">
        <v>5760</v>
      </c>
    </row>
    <row r="58" spans="1:5" s="15" customFormat="1" ht="16.5" thickBot="1">
      <c r="A58" s="161"/>
      <c r="B58" s="160"/>
      <c r="C58" s="163"/>
      <c r="D58" s="164">
        <f>SUM(D56:D57)</f>
        <v>20311</v>
      </c>
      <c r="E58" s="164">
        <f>SUM(E56:E57)</f>
        <v>11024</v>
      </c>
    </row>
    <row r="59" ht="13.5" thickTop="1"/>
    <row r="60" spans="1:5" ht="13.5">
      <c r="A60" s="265" t="s">
        <v>243</v>
      </c>
      <c r="B60" s="265"/>
      <c r="C60" s="265"/>
      <c r="D60" s="265"/>
      <c r="E60" s="265"/>
    </row>
    <row r="61" spans="1:5" ht="13.5">
      <c r="A61" s="265" t="s">
        <v>138</v>
      </c>
      <c r="B61" s="265"/>
      <c r="C61" s="265"/>
      <c r="D61" s="265"/>
      <c r="E61" s="265"/>
    </row>
  </sheetData>
  <sheetProtection/>
  <mergeCells count="6">
    <mergeCell ref="A61:E61"/>
    <mergeCell ref="A60:E60"/>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72"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293"/>
  <sheetViews>
    <sheetView tabSelected="1" zoomScalePageLayoutView="0" workbookViewId="0" topLeftCell="A97">
      <selection activeCell="B106" sqref="B106:I106"/>
    </sheetView>
  </sheetViews>
  <sheetFormatPr defaultColWidth="9.140625" defaultRowHeight="12.75"/>
  <cols>
    <col min="1" max="1" width="5.7109375" style="2" customWidth="1"/>
    <col min="2" max="2" width="5.28125" style="2" customWidth="1"/>
    <col min="3" max="3" width="19.00390625" style="2" customWidth="1"/>
    <col min="4" max="4" width="12.00390625" style="2" customWidth="1"/>
    <col min="5" max="5" width="18.8515625" style="2" bestFit="1" customWidth="1"/>
    <col min="6" max="6" width="18.8515625" style="2" customWidth="1"/>
    <col min="7" max="7" width="14.57421875" style="2" customWidth="1"/>
    <col min="8" max="8" width="14.421875" style="2" customWidth="1"/>
    <col min="9" max="9" width="17.421875" style="2" customWidth="1"/>
    <col min="10" max="10" width="15.8515625" style="2" customWidth="1"/>
    <col min="11" max="11" width="12.7109375" style="2" customWidth="1"/>
    <col min="12" max="16384" width="9.140625" style="2" customWidth="1"/>
  </cols>
  <sheetData>
    <row r="3" spans="1:8" ht="12.75">
      <c r="A3" s="13"/>
      <c r="B3" s="13"/>
      <c r="C3" s="13"/>
      <c r="D3" s="13"/>
      <c r="E3" s="13"/>
      <c r="F3" s="13"/>
      <c r="G3" s="13"/>
      <c r="H3" s="13"/>
    </row>
    <row r="4" spans="1:8" ht="12.75">
      <c r="A4" s="13"/>
      <c r="B4" s="13"/>
      <c r="C4" s="13"/>
      <c r="D4" s="13"/>
      <c r="E4" s="13"/>
      <c r="F4" s="13"/>
      <c r="G4" s="13"/>
      <c r="H4" s="13"/>
    </row>
    <row r="5" spans="1:8" ht="12.75">
      <c r="A5" s="13"/>
      <c r="B5" s="13"/>
      <c r="C5" s="13"/>
      <c r="D5" s="13"/>
      <c r="E5" s="13"/>
      <c r="F5" s="13"/>
      <c r="G5" s="13"/>
      <c r="H5" s="13"/>
    </row>
    <row r="6" spans="1:8" ht="12.75">
      <c r="A6" s="13"/>
      <c r="B6" s="13"/>
      <c r="C6" s="13"/>
      <c r="D6" s="13"/>
      <c r="E6" s="13"/>
      <c r="F6" s="13"/>
      <c r="G6" s="13"/>
      <c r="H6" s="13"/>
    </row>
    <row r="7" spans="1:8" ht="13.5" customHeight="1">
      <c r="A7" s="13"/>
      <c r="B7" s="13"/>
      <c r="C7" s="13"/>
      <c r="D7" s="13"/>
      <c r="E7" s="13"/>
      <c r="F7" s="13"/>
      <c r="G7" s="13"/>
      <c r="H7" s="13"/>
    </row>
    <row r="8" spans="1:9" ht="19.5" customHeight="1">
      <c r="A8" s="333" t="s">
        <v>284</v>
      </c>
      <c r="B8" s="333"/>
      <c r="C8" s="333"/>
      <c r="D8" s="333"/>
      <c r="E8" s="333"/>
      <c r="F8" s="333"/>
      <c r="G8" s="333"/>
      <c r="H8" s="333"/>
      <c r="I8" s="333"/>
    </row>
    <row r="9" spans="1:9" ht="13.5" customHeight="1">
      <c r="A9" s="281" t="s">
        <v>0</v>
      </c>
      <c r="B9" s="281"/>
      <c r="C9" s="281"/>
      <c r="D9" s="281"/>
      <c r="E9" s="281"/>
      <c r="F9" s="281"/>
      <c r="G9" s="281"/>
      <c r="H9" s="281"/>
      <c r="I9" s="281"/>
    </row>
    <row r="10" spans="1:9" ht="15.75" customHeight="1">
      <c r="A10" s="334" t="s">
        <v>271</v>
      </c>
      <c r="B10" s="334"/>
      <c r="C10" s="334"/>
      <c r="D10" s="334"/>
      <c r="E10" s="334"/>
      <c r="F10" s="334"/>
      <c r="G10" s="334"/>
      <c r="H10" s="334"/>
      <c r="I10" s="334"/>
    </row>
    <row r="11" spans="1:9" ht="15.75" customHeight="1">
      <c r="A11" s="334" t="s">
        <v>72</v>
      </c>
      <c r="B11" s="334"/>
      <c r="C11" s="334"/>
      <c r="D11" s="334"/>
      <c r="E11" s="334"/>
      <c r="F11" s="334"/>
      <c r="G11" s="334"/>
      <c r="H11" s="334"/>
      <c r="I11" s="334"/>
    </row>
    <row r="12" spans="1:8" ht="13.5" customHeight="1">
      <c r="A12" s="170"/>
      <c r="B12" s="170"/>
      <c r="C12" s="335"/>
      <c r="D12" s="335"/>
      <c r="E12" s="335"/>
      <c r="F12" s="335"/>
      <c r="G12" s="335"/>
      <c r="H12" s="335"/>
    </row>
    <row r="13" spans="1:9" ht="15.75" customHeight="1">
      <c r="A13" s="12" t="s">
        <v>1</v>
      </c>
      <c r="B13" s="12" t="s">
        <v>2</v>
      </c>
      <c r="C13" s="8"/>
      <c r="D13" s="8"/>
      <c r="E13" s="8"/>
      <c r="F13" s="8"/>
      <c r="G13" s="8"/>
      <c r="H13" s="8"/>
      <c r="I13" s="11"/>
    </row>
    <row r="14" spans="1:9" ht="60.75" customHeight="1">
      <c r="A14" s="3"/>
      <c r="B14" s="336" t="s">
        <v>246</v>
      </c>
      <c r="C14" s="336"/>
      <c r="D14" s="336"/>
      <c r="E14" s="336"/>
      <c r="F14" s="336"/>
      <c r="G14" s="336"/>
      <c r="H14" s="336"/>
      <c r="I14" s="336"/>
    </row>
    <row r="15" spans="1:9" ht="41.25" customHeight="1">
      <c r="A15" s="3"/>
      <c r="B15" s="336" t="s">
        <v>247</v>
      </c>
      <c r="C15" s="336"/>
      <c r="D15" s="336"/>
      <c r="E15" s="336"/>
      <c r="F15" s="336"/>
      <c r="G15" s="336"/>
      <c r="H15" s="336"/>
      <c r="I15" s="336"/>
    </row>
    <row r="16" spans="1:9" ht="47.25" customHeight="1">
      <c r="A16" s="3"/>
      <c r="B16" s="296" t="s">
        <v>248</v>
      </c>
      <c r="C16" s="296"/>
      <c r="D16" s="296"/>
      <c r="E16" s="296"/>
      <c r="F16" s="296"/>
      <c r="G16" s="296"/>
      <c r="H16" s="296"/>
      <c r="I16" s="296"/>
    </row>
    <row r="17" spans="1:9" ht="39" customHeight="1">
      <c r="A17" s="3"/>
      <c r="B17" s="338" t="s">
        <v>249</v>
      </c>
      <c r="C17" s="338"/>
      <c r="D17" s="338"/>
      <c r="E17" s="338"/>
      <c r="F17" s="338"/>
      <c r="G17" s="338"/>
      <c r="H17" s="338"/>
      <c r="I17" s="338"/>
    </row>
    <row r="18" spans="1:14" ht="300.75" customHeight="1">
      <c r="A18" s="3"/>
      <c r="B18" s="296" t="s">
        <v>285</v>
      </c>
      <c r="C18" s="296"/>
      <c r="D18" s="296"/>
      <c r="E18" s="296"/>
      <c r="F18" s="296"/>
      <c r="G18" s="296"/>
      <c r="H18" s="296"/>
      <c r="I18" s="296"/>
      <c r="J18" s="174"/>
      <c r="K18" s="174"/>
      <c r="L18" s="174"/>
      <c r="M18" s="174"/>
      <c r="N18" s="174"/>
    </row>
    <row r="19" spans="1:14" ht="16.5" customHeight="1">
      <c r="A19" s="3"/>
      <c r="B19" s="172"/>
      <c r="C19" s="172"/>
      <c r="D19" s="172"/>
      <c r="E19" s="172"/>
      <c r="F19" s="172"/>
      <c r="G19" s="172"/>
      <c r="H19" s="172"/>
      <c r="I19" s="172"/>
      <c r="J19" s="174"/>
      <c r="K19" s="174"/>
      <c r="L19" s="174"/>
      <c r="M19" s="174"/>
      <c r="N19" s="174"/>
    </row>
    <row r="20" spans="1:14" ht="23.25" customHeight="1">
      <c r="A20" s="3"/>
      <c r="B20" s="296" t="s">
        <v>250</v>
      </c>
      <c r="C20" s="296"/>
      <c r="D20" s="296"/>
      <c r="E20" s="296"/>
      <c r="F20" s="296"/>
      <c r="G20" s="296"/>
      <c r="H20" s="296"/>
      <c r="I20" s="296"/>
      <c r="J20" s="174"/>
      <c r="K20" s="174"/>
      <c r="L20" s="174"/>
      <c r="M20" s="174"/>
      <c r="N20" s="174"/>
    </row>
    <row r="21" spans="1:14" ht="15.75" customHeight="1">
      <c r="A21" s="3"/>
      <c r="B21" s="173"/>
      <c r="C21" s="173"/>
      <c r="D21" s="173"/>
      <c r="E21" s="173"/>
      <c r="F21" s="173"/>
      <c r="G21" s="173"/>
      <c r="H21" s="172"/>
      <c r="I21" s="175"/>
      <c r="J21" s="175"/>
      <c r="K21" s="175"/>
      <c r="L21" s="175"/>
      <c r="M21" s="175"/>
      <c r="N21" s="175"/>
    </row>
    <row r="22" spans="1:9" s="7" customFormat="1" ht="15.75">
      <c r="A22" s="176" t="s">
        <v>3</v>
      </c>
      <c r="B22" s="318" t="s">
        <v>4</v>
      </c>
      <c r="C22" s="318"/>
      <c r="D22" s="318"/>
      <c r="E22" s="318"/>
      <c r="F22" s="318"/>
      <c r="G22" s="318"/>
      <c r="H22" s="318"/>
      <c r="I22" s="177"/>
    </row>
    <row r="23" spans="1:9" s="7" customFormat="1" ht="15.75">
      <c r="A23" s="176"/>
      <c r="B23" s="332" t="s">
        <v>5</v>
      </c>
      <c r="C23" s="332"/>
      <c r="D23" s="332"/>
      <c r="E23" s="332"/>
      <c r="F23" s="332"/>
      <c r="G23" s="332"/>
      <c r="H23" s="332"/>
      <c r="I23" s="177"/>
    </row>
    <row r="24" spans="1:9" s="7" customFormat="1" ht="15.75">
      <c r="A24" s="176"/>
      <c r="B24" s="166"/>
      <c r="C24" s="166"/>
      <c r="D24" s="166"/>
      <c r="E24" s="166"/>
      <c r="F24" s="166"/>
      <c r="G24" s="166"/>
      <c r="H24" s="166"/>
      <c r="I24" s="177"/>
    </row>
    <row r="25" spans="1:9" s="7" customFormat="1" ht="15.75">
      <c r="A25" s="176"/>
      <c r="B25" s="166"/>
      <c r="C25" s="166"/>
      <c r="D25" s="166"/>
      <c r="E25" s="166"/>
      <c r="F25" s="166"/>
      <c r="G25" s="166"/>
      <c r="H25" s="166"/>
      <c r="I25" s="177"/>
    </row>
    <row r="26" spans="1:9" s="7" customFormat="1" ht="15.75">
      <c r="A26" s="176" t="s">
        <v>6</v>
      </c>
      <c r="B26" s="318" t="s">
        <v>7</v>
      </c>
      <c r="C26" s="330"/>
      <c r="D26" s="330"/>
      <c r="E26" s="330"/>
      <c r="F26" s="330"/>
      <c r="G26" s="330"/>
      <c r="H26" s="330"/>
      <c r="I26" s="177"/>
    </row>
    <row r="27" spans="1:9" s="7" customFormat="1" ht="35.25" customHeight="1">
      <c r="A27" s="176"/>
      <c r="B27" s="290" t="s">
        <v>159</v>
      </c>
      <c r="C27" s="290"/>
      <c r="D27" s="290"/>
      <c r="E27" s="290"/>
      <c r="F27" s="290"/>
      <c r="G27" s="290"/>
      <c r="H27" s="290"/>
      <c r="I27" s="290"/>
    </row>
    <row r="28" spans="1:9" s="7" customFormat="1" ht="14.25" customHeight="1">
      <c r="A28" s="176"/>
      <c r="B28" s="142"/>
      <c r="C28" s="166"/>
      <c r="D28" s="166"/>
      <c r="E28" s="166"/>
      <c r="F28" s="166"/>
      <c r="G28" s="166"/>
      <c r="H28" s="166"/>
      <c r="I28" s="177"/>
    </row>
    <row r="29" spans="1:9" s="7" customFormat="1" ht="15.75">
      <c r="A29" s="176" t="s">
        <v>8</v>
      </c>
      <c r="B29" s="318" t="s">
        <v>160</v>
      </c>
      <c r="C29" s="330"/>
      <c r="D29" s="330"/>
      <c r="E29" s="330"/>
      <c r="F29" s="330"/>
      <c r="G29" s="330"/>
      <c r="H29" s="330"/>
      <c r="I29" s="177"/>
    </row>
    <row r="30" spans="1:9" s="7" customFormat="1" ht="21" customHeight="1">
      <c r="A30" s="179"/>
      <c r="B30" s="290" t="s">
        <v>161</v>
      </c>
      <c r="C30" s="330"/>
      <c r="D30" s="330"/>
      <c r="E30" s="330"/>
      <c r="F30" s="330"/>
      <c r="G30" s="330"/>
      <c r="H30" s="330"/>
      <c r="I30" s="177"/>
    </row>
    <row r="31" spans="1:9" s="7" customFormat="1" ht="15.75">
      <c r="A31" s="176"/>
      <c r="B31" s="142"/>
      <c r="C31" s="290"/>
      <c r="D31" s="290"/>
      <c r="E31" s="290"/>
      <c r="F31" s="290"/>
      <c r="G31" s="290"/>
      <c r="H31" s="290"/>
      <c r="I31" s="177"/>
    </row>
    <row r="32" spans="1:9" s="7" customFormat="1" ht="15.75">
      <c r="A32" s="176"/>
      <c r="B32" s="142"/>
      <c r="C32" s="166"/>
      <c r="D32" s="166"/>
      <c r="E32" s="166"/>
      <c r="F32" s="166"/>
      <c r="G32" s="166"/>
      <c r="H32" s="166"/>
      <c r="I32" s="177"/>
    </row>
    <row r="33" spans="1:9" s="7" customFormat="1" ht="15.75">
      <c r="A33" s="176" t="s">
        <v>9</v>
      </c>
      <c r="B33" s="318" t="s">
        <v>10</v>
      </c>
      <c r="C33" s="330"/>
      <c r="D33" s="330"/>
      <c r="E33" s="330"/>
      <c r="F33" s="330"/>
      <c r="G33" s="330"/>
      <c r="H33" s="330"/>
      <c r="I33" s="177"/>
    </row>
    <row r="34" spans="1:9" s="7" customFormat="1" ht="33.75" customHeight="1">
      <c r="A34" s="179"/>
      <c r="B34" s="290" t="s">
        <v>162</v>
      </c>
      <c r="C34" s="290"/>
      <c r="D34" s="290"/>
      <c r="E34" s="290"/>
      <c r="F34" s="290"/>
      <c r="G34" s="290"/>
      <c r="H34" s="290"/>
      <c r="I34" s="290"/>
    </row>
    <row r="35" spans="1:9" s="7" customFormat="1" ht="15.75" customHeight="1">
      <c r="A35" s="179"/>
      <c r="B35" s="178"/>
      <c r="C35" s="178"/>
      <c r="D35" s="178"/>
      <c r="E35" s="178"/>
      <c r="F35" s="178"/>
      <c r="G35" s="178"/>
      <c r="H35" s="178"/>
      <c r="I35" s="177"/>
    </row>
    <row r="36" spans="1:9" s="7" customFormat="1" ht="15.75" customHeight="1">
      <c r="A36" s="179"/>
      <c r="B36" s="178"/>
      <c r="C36" s="178"/>
      <c r="D36" s="178"/>
      <c r="E36" s="178"/>
      <c r="F36" s="178"/>
      <c r="G36" s="178"/>
      <c r="H36" s="178"/>
      <c r="I36" s="177"/>
    </row>
    <row r="37" spans="1:9" s="7" customFormat="1" ht="15.75">
      <c r="A37" s="176" t="s">
        <v>11</v>
      </c>
      <c r="B37" s="331" t="s">
        <v>12</v>
      </c>
      <c r="C37" s="332"/>
      <c r="D37" s="332"/>
      <c r="E37" s="332"/>
      <c r="F37" s="332"/>
      <c r="G37" s="332"/>
      <c r="H37" s="332"/>
      <c r="I37" s="177"/>
    </row>
    <row r="38" spans="1:9" s="7" customFormat="1" ht="34.5" customHeight="1">
      <c r="A38" s="176"/>
      <c r="B38" s="303" t="s">
        <v>178</v>
      </c>
      <c r="C38" s="303"/>
      <c r="D38" s="303"/>
      <c r="E38" s="303"/>
      <c r="F38" s="303"/>
      <c r="G38" s="303"/>
      <c r="H38" s="303"/>
      <c r="I38" s="303"/>
    </row>
    <row r="39" spans="1:9" s="7" customFormat="1" ht="16.5" customHeight="1">
      <c r="A39" s="176"/>
      <c r="B39" s="180"/>
      <c r="C39" s="180"/>
      <c r="D39" s="180"/>
      <c r="E39" s="180"/>
      <c r="F39" s="180"/>
      <c r="G39" s="180"/>
      <c r="H39" s="180"/>
      <c r="I39" s="180"/>
    </row>
    <row r="40" spans="1:9" s="7" customFormat="1" ht="15.75">
      <c r="A40" s="176" t="s">
        <v>13</v>
      </c>
      <c r="B40" s="318" t="s">
        <v>104</v>
      </c>
      <c r="C40" s="318"/>
      <c r="D40" s="318"/>
      <c r="E40" s="318"/>
      <c r="F40" s="318"/>
      <c r="G40" s="318"/>
      <c r="H40" s="318"/>
      <c r="I40" s="177"/>
    </row>
    <row r="41" spans="1:9" s="7" customFormat="1" ht="19.5" customHeight="1">
      <c r="A41" s="142"/>
      <c r="B41" s="290" t="s">
        <v>288</v>
      </c>
      <c r="C41" s="290"/>
      <c r="D41" s="290"/>
      <c r="E41" s="290"/>
      <c r="F41" s="290"/>
      <c r="G41" s="290"/>
      <c r="H41" s="290"/>
      <c r="I41" s="290"/>
    </row>
    <row r="42" spans="1:9" s="7" customFormat="1" ht="16.5" customHeight="1">
      <c r="A42" s="142"/>
      <c r="B42" s="166"/>
      <c r="C42" s="166"/>
      <c r="D42" s="166"/>
      <c r="E42" s="166"/>
      <c r="F42" s="166"/>
      <c r="G42" s="166"/>
      <c r="H42" s="166"/>
      <c r="I42" s="166"/>
    </row>
    <row r="43" spans="1:9" s="7" customFormat="1" ht="19.5" customHeight="1">
      <c r="A43" s="142"/>
      <c r="B43" s="284" t="s">
        <v>289</v>
      </c>
      <c r="C43" s="284"/>
      <c r="D43" s="284"/>
      <c r="E43" s="284"/>
      <c r="F43" s="284"/>
      <c r="G43" s="284"/>
      <c r="H43" s="284"/>
      <c r="I43" s="284"/>
    </row>
    <row r="44" spans="1:9" s="7" customFormat="1" ht="19.5" customHeight="1">
      <c r="A44" s="142"/>
      <c r="B44" s="284"/>
      <c r="C44" s="284"/>
      <c r="D44" s="284"/>
      <c r="E44" s="284"/>
      <c r="F44" s="284"/>
      <c r="G44" s="284"/>
      <c r="H44" s="284"/>
      <c r="I44" s="284"/>
    </row>
    <row r="45" spans="1:9" s="7" customFormat="1" ht="19.5" customHeight="1">
      <c r="A45" s="142"/>
      <c r="B45" s="166"/>
      <c r="C45" s="166"/>
      <c r="D45" s="166"/>
      <c r="E45" s="166"/>
      <c r="F45" s="166"/>
      <c r="G45" s="166"/>
      <c r="H45" s="166"/>
      <c r="I45" s="166"/>
    </row>
    <row r="46" spans="1:9" ht="13.5" customHeight="1">
      <c r="A46" s="1"/>
      <c r="B46" s="284"/>
      <c r="C46" s="284"/>
      <c r="D46" s="284"/>
      <c r="E46" s="284"/>
      <c r="F46" s="284"/>
      <c r="G46" s="284"/>
      <c r="H46" s="284"/>
      <c r="I46" s="284"/>
    </row>
    <row r="47" spans="1:9" ht="15.75">
      <c r="A47" s="1" t="s">
        <v>14</v>
      </c>
      <c r="B47" s="305" t="s">
        <v>15</v>
      </c>
      <c r="C47" s="337"/>
      <c r="D47" s="337"/>
      <c r="E47" s="337"/>
      <c r="F47" s="337"/>
      <c r="G47" s="337"/>
      <c r="H47" s="337"/>
      <c r="I47" s="11"/>
    </row>
    <row r="48" spans="1:11" ht="15.75" customHeight="1">
      <c r="A48" s="1"/>
      <c r="B48" s="72"/>
      <c r="C48" s="72"/>
      <c r="D48" s="339" t="s">
        <v>262</v>
      </c>
      <c r="E48" s="340"/>
      <c r="F48" s="341" t="s">
        <v>263</v>
      </c>
      <c r="G48" s="341"/>
      <c r="H48" s="328"/>
      <c r="I48" s="328"/>
      <c r="J48" s="328"/>
      <c r="K48" s="328"/>
    </row>
    <row r="49" spans="1:11" ht="15.75">
      <c r="A49" s="1"/>
      <c r="B49" s="166"/>
      <c r="C49" s="166"/>
      <c r="D49" s="327">
        <v>41455</v>
      </c>
      <c r="E49" s="327"/>
      <c r="F49" s="327">
        <v>41455</v>
      </c>
      <c r="G49" s="327"/>
      <c r="H49" s="324"/>
      <c r="I49" s="324"/>
      <c r="J49" s="324"/>
      <c r="K49" s="324"/>
    </row>
    <row r="50" spans="1:11" ht="15.75">
      <c r="A50" s="1"/>
      <c r="B50" s="166"/>
      <c r="C50" s="166"/>
      <c r="D50" s="327" t="s">
        <v>93</v>
      </c>
      <c r="E50" s="327"/>
      <c r="F50" s="327" t="s">
        <v>93</v>
      </c>
      <c r="G50" s="327"/>
      <c r="H50" s="324"/>
      <c r="I50" s="324"/>
      <c r="J50" s="324"/>
      <c r="K50" s="324"/>
    </row>
    <row r="51" spans="1:11" ht="15.75" customHeight="1">
      <c r="A51" s="1"/>
      <c r="B51" s="311" t="s">
        <v>163</v>
      </c>
      <c r="C51" s="326"/>
      <c r="D51" s="256" t="s">
        <v>164</v>
      </c>
      <c r="E51" s="256" t="s">
        <v>98</v>
      </c>
      <c r="F51" s="256" t="s">
        <v>164</v>
      </c>
      <c r="G51" s="256" t="s">
        <v>98</v>
      </c>
      <c r="H51" s="181"/>
      <c r="I51" s="181"/>
      <c r="J51" s="181"/>
      <c r="K51" s="181"/>
    </row>
    <row r="52" spans="1:11" s="7" customFormat="1" ht="15.75" customHeight="1">
      <c r="A52" s="176"/>
      <c r="B52" s="311" t="s">
        <v>165</v>
      </c>
      <c r="C52" s="312"/>
      <c r="D52" s="258">
        <v>34492</v>
      </c>
      <c r="E52" s="258">
        <v>16178</v>
      </c>
      <c r="F52" s="258">
        <v>68877</v>
      </c>
      <c r="G52" s="258">
        <v>30377</v>
      </c>
      <c r="H52" s="182"/>
      <c r="I52" s="182"/>
      <c r="J52" s="182"/>
      <c r="K52" s="182"/>
    </row>
    <row r="53" spans="1:11" s="7" customFormat="1" ht="15.75">
      <c r="A53" s="176"/>
      <c r="B53" s="325" t="s">
        <v>166</v>
      </c>
      <c r="C53" s="311"/>
      <c r="D53" s="258">
        <v>3496</v>
      </c>
      <c r="E53" s="258">
        <v>1107</v>
      </c>
      <c r="F53" s="259">
        <v>6949</v>
      </c>
      <c r="G53" s="258">
        <v>2320</v>
      </c>
      <c r="H53" s="182"/>
      <c r="I53" s="182"/>
      <c r="J53" s="182"/>
      <c r="K53" s="182"/>
    </row>
    <row r="54" spans="1:11" s="7" customFormat="1" ht="16.5" thickBot="1">
      <c r="A54" s="176"/>
      <c r="B54" s="177"/>
      <c r="C54" s="177"/>
      <c r="D54" s="257">
        <f>SUM(D52:D53)</f>
        <v>37988</v>
      </c>
      <c r="E54" s="257">
        <f>SUM(E52:E53)</f>
        <v>17285</v>
      </c>
      <c r="F54" s="257">
        <f>SUM(F52:F53)</f>
        <v>75826</v>
      </c>
      <c r="G54" s="257">
        <f>SUM(G52:G53)</f>
        <v>32697</v>
      </c>
      <c r="H54" s="183"/>
      <c r="I54" s="183"/>
      <c r="J54" s="183"/>
      <c r="K54" s="183"/>
    </row>
    <row r="55" spans="1:9" ht="16.5" thickTop="1">
      <c r="A55" s="1"/>
      <c r="B55" s="184"/>
      <c r="C55" s="184"/>
      <c r="D55" s="184"/>
      <c r="E55" s="184"/>
      <c r="F55" s="185"/>
      <c r="G55" s="185"/>
      <c r="H55" s="185"/>
      <c r="I55" s="185"/>
    </row>
    <row r="56" spans="1:9" ht="15.75">
      <c r="A56" s="186"/>
      <c r="B56" s="11"/>
      <c r="C56" s="11"/>
      <c r="D56" s="11"/>
      <c r="E56" s="11"/>
      <c r="F56" s="11"/>
      <c r="G56" s="11"/>
      <c r="H56" s="11"/>
      <c r="I56" s="11"/>
    </row>
    <row r="57" spans="1:9" ht="15.75">
      <c r="A57" s="176" t="s">
        <v>18</v>
      </c>
      <c r="B57" s="305" t="s">
        <v>139</v>
      </c>
      <c r="C57" s="305"/>
      <c r="D57" s="305"/>
      <c r="E57" s="305"/>
      <c r="F57" s="305"/>
      <c r="G57" s="305"/>
      <c r="H57" s="305"/>
      <c r="I57" s="11"/>
    </row>
    <row r="58" spans="1:9" ht="49.5" customHeight="1">
      <c r="A58" s="1"/>
      <c r="B58" s="290" t="s">
        <v>272</v>
      </c>
      <c r="C58" s="290"/>
      <c r="D58" s="290"/>
      <c r="E58" s="290"/>
      <c r="F58" s="290"/>
      <c r="G58" s="290"/>
      <c r="H58" s="290"/>
      <c r="I58" s="290"/>
    </row>
    <row r="59" spans="1:9" ht="13.5" customHeight="1">
      <c r="A59" s="1"/>
      <c r="B59" s="171"/>
      <c r="C59" s="171"/>
      <c r="D59" s="171"/>
      <c r="E59" s="171"/>
      <c r="F59" s="171"/>
      <c r="G59" s="171"/>
      <c r="H59" s="171"/>
      <c r="I59" s="11"/>
    </row>
    <row r="60" spans="1:9" s="7" customFormat="1" ht="15.75" customHeight="1">
      <c r="A60" s="176" t="s">
        <v>19</v>
      </c>
      <c r="B60" s="318" t="s">
        <v>90</v>
      </c>
      <c r="C60" s="318"/>
      <c r="D60" s="318"/>
      <c r="E60" s="318"/>
      <c r="F60" s="318"/>
      <c r="G60" s="318"/>
      <c r="H60" s="318"/>
      <c r="I60" s="177"/>
    </row>
    <row r="61" spans="1:9" s="7" customFormat="1" ht="24.75" customHeight="1">
      <c r="A61" s="176"/>
      <c r="B61" s="290" t="s">
        <v>207</v>
      </c>
      <c r="C61" s="290"/>
      <c r="D61" s="290"/>
      <c r="E61" s="290"/>
      <c r="F61" s="290"/>
      <c r="G61" s="290"/>
      <c r="H61" s="290"/>
      <c r="I61" s="290"/>
    </row>
    <row r="62" spans="1:9" ht="15.75">
      <c r="A62" s="1"/>
      <c r="B62" s="5"/>
      <c r="C62" s="5"/>
      <c r="D62" s="5"/>
      <c r="E62" s="5"/>
      <c r="F62" s="5"/>
      <c r="G62" s="5"/>
      <c r="H62" s="5"/>
      <c r="I62" s="11"/>
    </row>
    <row r="63" spans="1:9" ht="16.5" customHeight="1">
      <c r="A63" s="1" t="s">
        <v>20</v>
      </c>
      <c r="B63" s="305" t="s">
        <v>91</v>
      </c>
      <c r="C63" s="305"/>
      <c r="D63" s="305"/>
      <c r="E63" s="5"/>
      <c r="F63" s="5"/>
      <c r="G63" s="187"/>
      <c r="H63" s="5"/>
      <c r="I63" s="11"/>
    </row>
    <row r="64" spans="1:9" ht="16.5" customHeight="1">
      <c r="A64" s="1"/>
      <c r="B64" s="284" t="s">
        <v>273</v>
      </c>
      <c r="C64" s="284"/>
      <c r="D64" s="284"/>
      <c r="E64" s="284"/>
      <c r="F64" s="284"/>
      <c r="G64" s="284"/>
      <c r="H64" s="284"/>
      <c r="I64" s="11"/>
    </row>
    <row r="65" spans="1:9" ht="9.75" customHeight="1">
      <c r="A65" s="1"/>
      <c r="B65" s="5"/>
      <c r="C65" s="5"/>
      <c r="D65" s="5"/>
      <c r="E65" s="5"/>
      <c r="F65" s="5"/>
      <c r="G65" s="187"/>
      <c r="H65" s="5"/>
      <c r="I65" s="11"/>
    </row>
    <row r="66" spans="1:9" ht="9.75" customHeight="1">
      <c r="A66" s="1"/>
      <c r="B66" s="5"/>
      <c r="C66" s="5"/>
      <c r="D66" s="5"/>
      <c r="E66" s="5"/>
      <c r="F66" s="5"/>
      <c r="G66" s="187"/>
      <c r="H66" s="5"/>
      <c r="I66" s="11"/>
    </row>
    <row r="67" spans="1:9" ht="16.5" customHeight="1">
      <c r="A67" s="1"/>
      <c r="B67" s="5"/>
      <c r="C67" s="5"/>
      <c r="D67" s="5"/>
      <c r="E67" s="5"/>
      <c r="F67" s="5"/>
      <c r="G67" s="188" t="s">
        <v>93</v>
      </c>
      <c r="H67" s="5"/>
      <c r="I67" s="11"/>
    </row>
    <row r="68" spans="2:9" ht="48" customHeight="1">
      <c r="B68" s="3" t="s">
        <v>73</v>
      </c>
      <c r="C68" s="284" t="s">
        <v>151</v>
      </c>
      <c r="D68" s="284"/>
      <c r="E68" s="284"/>
      <c r="F68" s="284"/>
      <c r="G68" s="187"/>
      <c r="H68" s="5"/>
      <c r="I68" s="11"/>
    </row>
    <row r="69" spans="1:9" ht="16.5" customHeight="1" thickBot="1">
      <c r="A69" s="1"/>
      <c r="B69" s="166"/>
      <c r="D69" s="294" t="s">
        <v>92</v>
      </c>
      <c r="E69" s="294"/>
      <c r="F69" s="166"/>
      <c r="G69" s="190">
        <v>727</v>
      </c>
      <c r="H69" s="166"/>
      <c r="I69" s="11"/>
    </row>
    <row r="70" spans="1:9" ht="16.5" customHeight="1" thickTop="1">
      <c r="A70" s="1"/>
      <c r="B70" s="166"/>
      <c r="C70" s="189"/>
      <c r="D70" s="166"/>
      <c r="E70" s="166"/>
      <c r="F70" s="166"/>
      <c r="G70" s="191"/>
      <c r="H70" s="166"/>
      <c r="I70" s="11"/>
    </row>
    <row r="71" spans="2:9" ht="33.75" customHeight="1">
      <c r="B71" s="3" t="s">
        <v>74</v>
      </c>
      <c r="C71" s="290" t="s">
        <v>149</v>
      </c>
      <c r="D71" s="290"/>
      <c r="E71" s="290"/>
      <c r="F71" s="290"/>
      <c r="G71" s="192"/>
      <c r="H71" s="166"/>
      <c r="I71" s="11"/>
    </row>
    <row r="72" spans="2:9" ht="16.5" customHeight="1" thickBot="1">
      <c r="B72" s="3"/>
      <c r="C72" s="166"/>
      <c r="D72" s="295" t="s">
        <v>136</v>
      </c>
      <c r="E72" s="295"/>
      <c r="F72" s="166"/>
      <c r="G72" s="190">
        <v>673</v>
      </c>
      <c r="H72" s="166"/>
      <c r="I72" s="11"/>
    </row>
    <row r="73" spans="2:9" ht="16.5" customHeight="1" thickTop="1">
      <c r="B73" s="3"/>
      <c r="C73" s="166"/>
      <c r="D73" s="166"/>
      <c r="E73" s="166"/>
      <c r="F73" s="166"/>
      <c r="G73" s="192"/>
      <c r="H73" s="166"/>
      <c r="I73" s="11"/>
    </row>
    <row r="74" spans="1:9" ht="16.5" customHeight="1" thickBot="1">
      <c r="A74" s="1"/>
      <c r="B74" s="166"/>
      <c r="D74" s="294" t="s">
        <v>92</v>
      </c>
      <c r="E74" s="294"/>
      <c r="F74" s="166"/>
      <c r="G74" s="190">
        <v>1552</v>
      </c>
      <c r="H74" s="166"/>
      <c r="I74" s="11"/>
    </row>
    <row r="75" spans="1:9" ht="16.5" customHeight="1" thickTop="1">
      <c r="A75" s="1"/>
      <c r="B75" s="166"/>
      <c r="D75" s="189"/>
      <c r="E75" s="166"/>
      <c r="F75" s="166"/>
      <c r="G75" s="191"/>
      <c r="H75" s="166"/>
      <c r="I75" s="11"/>
    </row>
    <row r="76" spans="2:9" ht="34.5" customHeight="1">
      <c r="B76" s="3" t="s">
        <v>148</v>
      </c>
      <c r="C76" s="290" t="s">
        <v>167</v>
      </c>
      <c r="D76" s="290"/>
      <c r="E76" s="290"/>
      <c r="F76" s="290"/>
      <c r="G76" s="192"/>
      <c r="H76" s="166"/>
      <c r="I76" s="11"/>
    </row>
    <row r="77" spans="1:9" ht="17.25" customHeight="1" thickBot="1">
      <c r="A77" s="3"/>
      <c r="B77" s="166"/>
      <c r="D77" s="295" t="s">
        <v>136</v>
      </c>
      <c r="E77" s="295"/>
      <c r="F77" s="166"/>
      <c r="G77" s="190">
        <v>4908</v>
      </c>
      <c r="H77" s="166"/>
      <c r="I77" s="11"/>
    </row>
    <row r="78" spans="1:9" ht="17.25" customHeight="1" thickTop="1">
      <c r="A78" s="3"/>
      <c r="B78" s="166"/>
      <c r="D78" s="189"/>
      <c r="E78" s="189"/>
      <c r="F78" s="166"/>
      <c r="G78" s="191"/>
      <c r="H78" s="166"/>
      <c r="I78" s="11"/>
    </row>
    <row r="79" spans="1:9" ht="17.25" customHeight="1" thickBot="1">
      <c r="A79" s="3"/>
      <c r="B79" s="166"/>
      <c r="D79" s="294" t="s">
        <v>92</v>
      </c>
      <c r="E79" s="294"/>
      <c r="F79" s="166"/>
      <c r="G79" s="190">
        <v>2010</v>
      </c>
      <c r="H79" s="166"/>
      <c r="I79" s="11"/>
    </row>
    <row r="80" spans="1:9" ht="16.5" customHeight="1" thickTop="1">
      <c r="A80" s="1"/>
      <c r="B80" s="5"/>
      <c r="C80" s="168"/>
      <c r="D80" s="5"/>
      <c r="E80" s="5"/>
      <c r="F80" s="5"/>
      <c r="G80" s="191"/>
      <c r="H80" s="5"/>
      <c r="I80" s="11"/>
    </row>
    <row r="81" spans="1:8" ht="16.5" customHeight="1">
      <c r="A81" s="1"/>
      <c r="B81" s="5"/>
      <c r="C81" s="168"/>
      <c r="D81" s="5"/>
      <c r="E81" s="5"/>
      <c r="F81" s="5"/>
      <c r="G81" s="191"/>
      <c r="H81" s="5"/>
    </row>
    <row r="82" spans="1:8" ht="49.5" customHeight="1" hidden="1">
      <c r="A82" s="3" t="s">
        <v>152</v>
      </c>
      <c r="B82" s="284" t="s">
        <v>153</v>
      </c>
      <c r="C82" s="284"/>
      <c r="D82" s="284"/>
      <c r="E82" s="284"/>
      <c r="F82" s="5"/>
      <c r="G82" s="192"/>
      <c r="H82" s="5"/>
    </row>
    <row r="83" spans="1:8" ht="16.5" customHeight="1" hidden="1">
      <c r="A83" s="1"/>
      <c r="B83" s="5"/>
      <c r="C83" s="168" t="s">
        <v>136</v>
      </c>
      <c r="D83" s="5"/>
      <c r="E83" s="5"/>
      <c r="F83" s="5"/>
      <c r="G83" s="190">
        <v>0</v>
      </c>
      <c r="H83" s="5"/>
    </row>
    <row r="84" spans="1:8" ht="16.5" customHeight="1" hidden="1">
      <c r="A84" s="1"/>
      <c r="B84" s="5"/>
      <c r="C84" s="168"/>
      <c r="D84" s="5"/>
      <c r="E84" s="5"/>
      <c r="F84" s="5"/>
      <c r="G84" s="191"/>
      <c r="H84" s="5"/>
    </row>
    <row r="85" spans="1:8" ht="18">
      <c r="A85" s="193" t="s">
        <v>145</v>
      </c>
      <c r="B85" s="166"/>
      <c r="C85" s="166"/>
      <c r="D85" s="166"/>
      <c r="E85" s="166"/>
      <c r="F85" s="166"/>
      <c r="G85" s="166"/>
      <c r="H85" s="166"/>
    </row>
    <row r="86" spans="1:8" ht="15.75">
      <c r="A86" s="6"/>
      <c r="B86" s="5"/>
      <c r="C86" s="5"/>
      <c r="D86" s="5"/>
      <c r="E86" s="5"/>
      <c r="F86" s="5"/>
      <c r="G86" s="5"/>
      <c r="H86" s="5"/>
    </row>
    <row r="87" spans="1:8" ht="15.75">
      <c r="A87" s="1" t="s">
        <v>22</v>
      </c>
      <c r="B87" s="342" t="s">
        <v>23</v>
      </c>
      <c r="C87" s="342"/>
      <c r="D87" s="342"/>
      <c r="E87" s="342"/>
      <c r="F87" s="342"/>
      <c r="G87" s="342"/>
      <c r="H87" s="342"/>
    </row>
    <row r="88" spans="1:8" ht="15.75">
      <c r="A88" s="1"/>
      <c r="B88" s="194"/>
      <c r="C88" s="282"/>
      <c r="D88" s="283"/>
      <c r="E88" s="195" t="s">
        <v>261</v>
      </c>
      <c r="F88" s="195" t="s">
        <v>261</v>
      </c>
      <c r="G88" s="285" t="s">
        <v>26</v>
      </c>
      <c r="H88" s="286"/>
    </row>
    <row r="89" spans="1:8" ht="15.75">
      <c r="A89" s="1"/>
      <c r="B89" s="196"/>
      <c r="C89" s="297"/>
      <c r="D89" s="298"/>
      <c r="E89" s="197" t="s">
        <v>274</v>
      </c>
      <c r="F89" s="197" t="s">
        <v>275</v>
      </c>
      <c r="G89" s="287"/>
      <c r="H89" s="288"/>
    </row>
    <row r="90" spans="1:8" ht="15.75">
      <c r="A90" s="1"/>
      <c r="B90" s="198"/>
      <c r="C90" s="299"/>
      <c r="D90" s="300"/>
      <c r="E90" s="199" t="s">
        <v>21</v>
      </c>
      <c r="F90" s="199" t="s">
        <v>21</v>
      </c>
      <c r="G90" s="200" t="s">
        <v>21</v>
      </c>
      <c r="H90" s="201" t="s">
        <v>27</v>
      </c>
    </row>
    <row r="91" spans="1:8" ht="15.75">
      <c r="A91" s="1"/>
      <c r="B91" s="202"/>
      <c r="C91" s="291" t="s">
        <v>16</v>
      </c>
      <c r="D91" s="292"/>
      <c r="E91" s="203">
        <f>PL!D18</f>
        <v>75826</v>
      </c>
      <c r="F91" s="203">
        <f>PL!E18</f>
        <v>70412</v>
      </c>
      <c r="G91" s="204">
        <f>+E91-F91</f>
        <v>5414</v>
      </c>
      <c r="H91" s="205">
        <f>+G91/F91*100</f>
        <v>7.689030278929727</v>
      </c>
    </row>
    <row r="92" spans="1:8" ht="15.75">
      <c r="A92" s="1"/>
      <c r="B92" s="202"/>
      <c r="C92" s="291" t="s">
        <v>179</v>
      </c>
      <c r="D92" s="292"/>
      <c r="E92" s="206">
        <f>PL!D29</f>
        <v>21963</v>
      </c>
      <c r="F92" s="206">
        <f>PL!E29</f>
        <v>17906</v>
      </c>
      <c r="G92" s="204">
        <f>+E92-F92</f>
        <v>4057</v>
      </c>
      <c r="H92" s="205">
        <f>+G92/F92*100</f>
        <v>22.657209873785323</v>
      </c>
    </row>
    <row r="93" spans="1:8" ht="15.75">
      <c r="A93" s="1"/>
      <c r="B93" s="202"/>
      <c r="C93" s="291" t="s">
        <v>180</v>
      </c>
      <c r="D93" s="292"/>
      <c r="E93" s="206">
        <f>PL!D31</f>
        <v>17388</v>
      </c>
      <c r="F93" s="206">
        <f>PL!E31</f>
        <v>13575</v>
      </c>
      <c r="G93" s="204">
        <f>+E93-F93</f>
        <v>3813</v>
      </c>
      <c r="H93" s="205">
        <f>+G93/F93*100</f>
        <v>28.088397790055247</v>
      </c>
    </row>
    <row r="94" spans="1:9" ht="87.75" customHeight="1">
      <c r="A94" s="1"/>
      <c r="B94" s="323" t="s">
        <v>293</v>
      </c>
      <c r="C94" s="323"/>
      <c r="D94" s="323"/>
      <c r="E94" s="323"/>
      <c r="F94" s="323"/>
      <c r="G94" s="323"/>
      <c r="H94" s="323"/>
      <c r="I94" s="323"/>
    </row>
    <row r="95" ht="15.75">
      <c r="A95" s="1"/>
    </row>
    <row r="96" spans="1:8" ht="15.75">
      <c r="A96" s="1" t="s">
        <v>24</v>
      </c>
      <c r="B96" s="293" t="s">
        <v>25</v>
      </c>
      <c r="C96" s="293"/>
      <c r="D96" s="293"/>
      <c r="E96" s="293"/>
      <c r="F96" s="293"/>
      <c r="G96" s="293"/>
      <c r="H96" s="293"/>
    </row>
    <row r="97" spans="2:8" ht="15.75">
      <c r="B97" s="194"/>
      <c r="C97" s="282"/>
      <c r="D97" s="283"/>
      <c r="E97" s="195" t="s">
        <v>276</v>
      </c>
      <c r="F97" s="195" t="s">
        <v>251</v>
      </c>
      <c r="G97" s="285" t="s">
        <v>26</v>
      </c>
      <c r="H97" s="286"/>
    </row>
    <row r="98" spans="1:8" ht="15.75">
      <c r="A98" s="207"/>
      <c r="B98" s="196"/>
      <c r="C98" s="297"/>
      <c r="D98" s="298"/>
      <c r="E98" s="197" t="s">
        <v>274</v>
      </c>
      <c r="F98" s="197" t="s">
        <v>252</v>
      </c>
      <c r="G98" s="287"/>
      <c r="H98" s="288"/>
    </row>
    <row r="99" spans="1:8" ht="15.75">
      <c r="A99" s="207"/>
      <c r="B99" s="198"/>
      <c r="C99" s="299"/>
      <c r="D99" s="300"/>
      <c r="E99" s="199" t="s">
        <v>21</v>
      </c>
      <c r="F99" s="199" t="s">
        <v>21</v>
      </c>
      <c r="G99" s="200" t="s">
        <v>21</v>
      </c>
      <c r="H99" s="201" t="s">
        <v>27</v>
      </c>
    </row>
    <row r="100" spans="1:8" ht="15.75">
      <c r="A100" s="207"/>
      <c r="B100" s="202"/>
      <c r="C100" s="291" t="s">
        <v>16</v>
      </c>
      <c r="D100" s="292"/>
      <c r="E100" s="203">
        <f>PL!B18</f>
        <v>37988</v>
      </c>
      <c r="F100" s="203">
        <v>37837</v>
      </c>
      <c r="G100" s="204">
        <f>+E100-F100</f>
        <v>151</v>
      </c>
      <c r="H100" s="205">
        <f>+G100/F100*100</f>
        <v>0.39908026534873275</v>
      </c>
    </row>
    <row r="101" spans="1:8" ht="15.75">
      <c r="A101" s="3"/>
      <c r="B101" s="202"/>
      <c r="C101" s="291" t="s">
        <v>179</v>
      </c>
      <c r="D101" s="292"/>
      <c r="E101" s="206">
        <f>PL!B29</f>
        <v>13007</v>
      </c>
      <c r="F101" s="206">
        <v>8956</v>
      </c>
      <c r="G101" s="204">
        <f>+E101-F101</f>
        <v>4051</v>
      </c>
      <c r="H101" s="205">
        <f>+G101/F101*100</f>
        <v>45.23224653863332</v>
      </c>
    </row>
    <row r="102" spans="1:8" ht="19.5" customHeight="1">
      <c r="A102" s="3"/>
      <c r="B102" s="202"/>
      <c r="C102" s="291" t="s">
        <v>180</v>
      </c>
      <c r="D102" s="292"/>
      <c r="E102" s="206">
        <f>PL!B31</f>
        <v>10689</v>
      </c>
      <c r="F102" s="206">
        <v>6699</v>
      </c>
      <c r="G102" s="204">
        <f>+E102-F102</f>
        <v>3990</v>
      </c>
      <c r="H102" s="205">
        <f>+G102/F102*100</f>
        <v>59.56112852664577</v>
      </c>
    </row>
    <row r="103" spans="1:9" ht="72.75" customHeight="1">
      <c r="A103" s="3"/>
      <c r="B103" s="303" t="s">
        <v>294</v>
      </c>
      <c r="C103" s="303"/>
      <c r="D103" s="303"/>
      <c r="E103" s="303"/>
      <c r="F103" s="303"/>
      <c r="G103" s="303"/>
      <c r="H103" s="303"/>
      <c r="I103" s="303"/>
    </row>
    <row r="104" spans="1:8" ht="18.75" customHeight="1">
      <c r="A104" s="3"/>
      <c r="B104" s="208" t="s">
        <v>156</v>
      </c>
      <c r="C104" s="209"/>
      <c r="D104" s="209"/>
      <c r="E104" s="209"/>
      <c r="F104" s="209"/>
      <c r="G104" s="209"/>
      <c r="H104" s="209"/>
    </row>
    <row r="105" spans="1:8" ht="15.75" customHeight="1">
      <c r="A105" s="1" t="s">
        <v>28</v>
      </c>
      <c r="B105" s="305" t="s">
        <v>223</v>
      </c>
      <c r="C105" s="305"/>
      <c r="D105" s="305"/>
      <c r="E105" s="305"/>
      <c r="F105" s="305"/>
      <c r="G105" s="305"/>
      <c r="H105" s="305"/>
    </row>
    <row r="106" spans="2:9" ht="81.75" customHeight="1">
      <c r="B106" s="290" t="s">
        <v>297</v>
      </c>
      <c r="C106" s="290"/>
      <c r="D106" s="290"/>
      <c r="E106" s="290"/>
      <c r="F106" s="290"/>
      <c r="G106" s="290"/>
      <c r="H106" s="290"/>
      <c r="I106" s="290"/>
    </row>
    <row r="107" spans="1:9" ht="15.75">
      <c r="A107" s="1"/>
      <c r="B107" s="284"/>
      <c r="C107" s="284"/>
      <c r="D107" s="284"/>
      <c r="E107" s="284"/>
      <c r="F107" s="284"/>
      <c r="G107" s="284"/>
      <c r="H107" s="284"/>
      <c r="I107" s="284"/>
    </row>
    <row r="108" spans="1:8" ht="15.75">
      <c r="A108" s="1" t="s">
        <v>29</v>
      </c>
      <c r="B108" s="305" t="s">
        <v>95</v>
      </c>
      <c r="C108" s="305"/>
      <c r="D108" s="305"/>
      <c r="E108" s="305"/>
      <c r="F108" s="305"/>
      <c r="G108" s="305"/>
      <c r="H108" s="305"/>
    </row>
    <row r="109" spans="2:8" ht="20.25" customHeight="1">
      <c r="B109" s="308" t="s">
        <v>103</v>
      </c>
      <c r="C109" s="308"/>
      <c r="D109" s="308"/>
      <c r="E109" s="308"/>
      <c r="F109" s="308"/>
      <c r="G109" s="308"/>
      <c r="H109" s="308"/>
    </row>
    <row r="110" spans="2:8" ht="15.75">
      <c r="B110" s="5"/>
      <c r="C110" s="5"/>
      <c r="D110" s="5"/>
      <c r="E110" s="5"/>
      <c r="F110" s="5"/>
      <c r="G110" s="5"/>
      <c r="H110" s="5"/>
    </row>
    <row r="111" spans="1:8" s="7" customFormat="1" ht="15.75">
      <c r="A111" s="176" t="s">
        <v>30</v>
      </c>
      <c r="B111" s="318" t="s">
        <v>31</v>
      </c>
      <c r="C111" s="322"/>
      <c r="D111" s="322"/>
      <c r="E111" s="322"/>
      <c r="F111" s="322"/>
      <c r="G111" s="322"/>
      <c r="H111" s="322"/>
    </row>
    <row r="112" spans="2:7" s="7" customFormat="1" ht="15.75">
      <c r="B112" s="210" t="s">
        <v>32</v>
      </c>
      <c r="C112" s="172"/>
      <c r="D112" s="172"/>
      <c r="E112" s="211" t="s">
        <v>33</v>
      </c>
      <c r="G112" s="176" t="s">
        <v>33</v>
      </c>
    </row>
    <row r="113" spans="1:7" s="7" customFormat="1" ht="15.75">
      <c r="A113" s="179"/>
      <c r="B113" s="296"/>
      <c r="C113" s="321"/>
      <c r="D113" s="321"/>
      <c r="E113" s="211" t="s">
        <v>34</v>
      </c>
      <c r="G113" s="176" t="s">
        <v>35</v>
      </c>
    </row>
    <row r="114" spans="1:7" s="7" customFormat="1" ht="15.75">
      <c r="A114" s="179"/>
      <c r="B114" s="212"/>
      <c r="C114" s="212"/>
      <c r="D114" s="212"/>
      <c r="E114" s="213" t="s">
        <v>277</v>
      </c>
      <c r="G114" s="213" t="str">
        <f>E114</f>
        <v>30/6/13</v>
      </c>
    </row>
    <row r="115" spans="1:7" s="7" customFormat="1" ht="15.75">
      <c r="A115" s="179"/>
      <c r="B115" s="214"/>
      <c r="C115" s="172"/>
      <c r="D115" s="172"/>
      <c r="E115" s="211" t="s">
        <v>21</v>
      </c>
      <c r="G115" s="211" t="s">
        <v>21</v>
      </c>
    </row>
    <row r="116" spans="1:7" s="7" customFormat="1" ht="15.75">
      <c r="A116" s="179"/>
      <c r="B116" s="214"/>
      <c r="C116" s="172"/>
      <c r="D116" s="172"/>
      <c r="E116" s="211"/>
      <c r="G116" s="211"/>
    </row>
    <row r="117" spans="1:8" s="7" customFormat="1" ht="18" customHeight="1">
      <c r="A117" s="179"/>
      <c r="B117" s="296" t="s">
        <v>137</v>
      </c>
      <c r="C117" s="296"/>
      <c r="D117" s="296"/>
      <c r="E117" s="215">
        <f>E120-E118</f>
        <v>-3016</v>
      </c>
      <c r="F117" s="216"/>
      <c r="G117" s="215">
        <f>G120-G118</f>
        <v>-5017</v>
      </c>
      <c r="H117" s="217"/>
    </row>
    <row r="118" spans="1:8" s="7" customFormat="1" ht="18" customHeight="1">
      <c r="A118" s="179"/>
      <c r="B118" s="296" t="s">
        <v>181</v>
      </c>
      <c r="C118" s="296"/>
      <c r="D118" s="172"/>
      <c r="E118" s="215">
        <v>698</v>
      </c>
      <c r="F118" s="216"/>
      <c r="G118" s="215">
        <v>442</v>
      </c>
      <c r="H118" s="217"/>
    </row>
    <row r="119" spans="1:8" s="7" customFormat="1" ht="17.25" customHeight="1">
      <c r="A119" s="179"/>
      <c r="B119" s="296"/>
      <c r="C119" s="296"/>
      <c r="D119" s="172"/>
      <c r="E119" s="215"/>
      <c r="F119" s="216"/>
      <c r="G119" s="215"/>
      <c r="H119" s="217"/>
    </row>
    <row r="120" spans="1:8" s="7" customFormat="1" ht="15.75">
      <c r="A120" s="179"/>
      <c r="B120" s="307"/>
      <c r="C120" s="307"/>
      <c r="D120" s="307"/>
      <c r="E120" s="218">
        <f>PL!B30</f>
        <v>-2318</v>
      </c>
      <c r="F120" s="216"/>
      <c r="G120" s="218">
        <f>PL!D30</f>
        <v>-4575</v>
      </c>
      <c r="H120" s="217"/>
    </row>
    <row r="121" spans="1:9" s="7" customFormat="1" ht="31.5" customHeight="1">
      <c r="A121" s="179"/>
      <c r="B121" s="290" t="s">
        <v>295</v>
      </c>
      <c r="C121" s="290"/>
      <c r="D121" s="290"/>
      <c r="E121" s="290"/>
      <c r="F121" s="290"/>
      <c r="G121" s="290"/>
      <c r="H121" s="290"/>
      <c r="I121" s="290"/>
    </row>
    <row r="122" ht="15.75">
      <c r="A122" s="1"/>
    </row>
    <row r="123" spans="1:8" ht="15.75">
      <c r="A123" s="1" t="s">
        <v>36</v>
      </c>
      <c r="B123" s="305" t="s">
        <v>140</v>
      </c>
      <c r="C123" s="317"/>
      <c r="D123" s="317"/>
      <c r="E123" s="317"/>
      <c r="F123" s="317"/>
      <c r="G123" s="317"/>
      <c r="H123" s="317"/>
    </row>
    <row r="124" spans="1:9" ht="23.25" customHeight="1">
      <c r="A124" s="1"/>
      <c r="B124" s="284" t="s">
        <v>253</v>
      </c>
      <c r="C124" s="284"/>
      <c r="D124" s="284"/>
      <c r="E124" s="284"/>
      <c r="F124" s="284"/>
      <c r="G124" s="284"/>
      <c r="H124" s="284"/>
      <c r="I124" s="284"/>
    </row>
    <row r="125" spans="1:8" ht="15.75">
      <c r="A125" s="1"/>
      <c r="B125" s="5"/>
      <c r="C125" s="219"/>
      <c r="D125" s="220"/>
      <c r="E125" s="220"/>
      <c r="F125" s="220"/>
      <c r="G125" s="220"/>
      <c r="H125" s="220"/>
    </row>
    <row r="126" spans="1:9" ht="15.75">
      <c r="A126" s="1" t="s">
        <v>37</v>
      </c>
      <c r="B126" s="305" t="s">
        <v>105</v>
      </c>
      <c r="C126" s="305"/>
      <c r="D126" s="305"/>
      <c r="E126" s="305"/>
      <c r="F126" s="305"/>
      <c r="G126" s="305"/>
      <c r="H126" s="305"/>
      <c r="I126" s="305"/>
    </row>
    <row r="127" spans="2:8" ht="17.25" customHeight="1">
      <c r="B127" s="290" t="s">
        <v>135</v>
      </c>
      <c r="C127" s="290"/>
      <c r="D127" s="290"/>
      <c r="E127" s="290"/>
      <c r="F127" s="290"/>
      <c r="G127" s="290"/>
      <c r="H127" s="290"/>
    </row>
    <row r="128" spans="2:8" ht="17.25" customHeight="1">
      <c r="B128" s="5"/>
      <c r="C128" s="5"/>
      <c r="D128" s="5"/>
      <c r="E128" s="5"/>
      <c r="F128" s="5"/>
      <c r="G128" s="5"/>
      <c r="H128" s="5"/>
    </row>
    <row r="129" spans="1:8" ht="13.5" customHeight="1">
      <c r="A129" s="1"/>
      <c r="B129" s="5"/>
      <c r="C129" s="5"/>
      <c r="D129" s="5"/>
      <c r="E129" s="5"/>
      <c r="F129" s="5"/>
      <c r="G129" s="5"/>
      <c r="H129" s="5"/>
    </row>
    <row r="130" spans="1:8" ht="15.75">
      <c r="A130" s="1" t="s">
        <v>38</v>
      </c>
      <c r="B130" s="305" t="s">
        <v>40</v>
      </c>
      <c r="C130" s="305"/>
      <c r="D130" s="305"/>
      <c r="E130" s="305"/>
      <c r="F130" s="305"/>
      <c r="G130" s="305"/>
      <c r="H130" s="305"/>
    </row>
    <row r="131" spans="2:9" ht="15.75" customHeight="1">
      <c r="B131" s="284" t="s">
        <v>168</v>
      </c>
      <c r="C131" s="284"/>
      <c r="D131" s="284"/>
      <c r="E131" s="284"/>
      <c r="F131" s="284"/>
      <c r="G131" s="284"/>
      <c r="H131" s="284"/>
      <c r="I131" s="8"/>
    </row>
    <row r="132" spans="2:9" ht="15.75" customHeight="1">
      <c r="B132" s="5"/>
      <c r="C132" s="5"/>
      <c r="D132" s="5"/>
      <c r="E132" s="176" t="s">
        <v>278</v>
      </c>
      <c r="F132" s="318" t="s">
        <v>279</v>
      </c>
      <c r="G132" s="318"/>
      <c r="H132" s="5"/>
      <c r="I132" s="8"/>
    </row>
    <row r="133" spans="2:9" ht="15.75" customHeight="1">
      <c r="B133" s="5"/>
      <c r="C133" s="5"/>
      <c r="D133" s="5"/>
      <c r="E133" s="211" t="s">
        <v>21</v>
      </c>
      <c r="F133" s="211" t="s">
        <v>21</v>
      </c>
      <c r="G133" s="5"/>
      <c r="H133" s="5"/>
      <c r="I133" s="8"/>
    </row>
    <row r="134" spans="2:9" ht="15.75" customHeight="1">
      <c r="B134" s="5"/>
      <c r="C134" s="5"/>
      <c r="D134" s="5"/>
      <c r="E134" s="211"/>
      <c r="F134" s="211"/>
      <c r="G134" s="5"/>
      <c r="H134" s="5"/>
      <c r="I134" s="8"/>
    </row>
    <row r="135" spans="2:9" ht="15.75" customHeight="1">
      <c r="B135" s="284" t="s">
        <v>182</v>
      </c>
      <c r="C135" s="284"/>
      <c r="D135" s="5"/>
      <c r="E135" s="221">
        <f>'BS'!E48</f>
        <v>0</v>
      </c>
      <c r="F135" s="221">
        <v>6248</v>
      </c>
      <c r="G135" s="5"/>
      <c r="H135" s="5"/>
      <c r="I135" s="8"/>
    </row>
    <row r="136" spans="2:9" ht="15.75" customHeight="1">
      <c r="B136" s="284" t="s">
        <v>183</v>
      </c>
      <c r="C136" s="284"/>
      <c r="D136" s="5"/>
      <c r="E136" s="221">
        <f>'BS'!E41</f>
        <v>0</v>
      </c>
      <c r="F136" s="221">
        <f>'BS'!G41</f>
        <v>0</v>
      </c>
      <c r="G136" s="5"/>
      <c r="H136" s="5"/>
      <c r="I136" s="8"/>
    </row>
    <row r="137" spans="2:9" ht="15.75" customHeight="1">
      <c r="B137" s="5"/>
      <c r="C137" s="5"/>
      <c r="D137" s="5"/>
      <c r="E137" s="222"/>
      <c r="F137" s="222"/>
      <c r="G137" s="5"/>
      <c r="H137" s="5"/>
      <c r="I137" s="8"/>
    </row>
    <row r="138" spans="1:9" ht="16.5" thickBot="1">
      <c r="A138" s="1"/>
      <c r="B138" s="8" t="s">
        <v>69</v>
      </c>
      <c r="C138" s="8"/>
      <c r="D138" s="8"/>
      <c r="E138" s="223">
        <f>SUM(E135:E136)</f>
        <v>0</v>
      </c>
      <c r="F138" s="223">
        <f>SUM(F135:F136)</f>
        <v>6248</v>
      </c>
      <c r="G138" s="8"/>
      <c r="H138" s="8"/>
      <c r="I138" s="8"/>
    </row>
    <row r="139" spans="1:8" ht="16.5" thickTop="1">
      <c r="A139" s="1"/>
      <c r="B139" s="4"/>
      <c r="C139" s="8"/>
      <c r="D139" s="8"/>
      <c r="E139" s="224"/>
      <c r="F139" s="225"/>
      <c r="G139" s="225"/>
      <c r="H139" s="225"/>
    </row>
    <row r="140" spans="1:8" ht="15.75">
      <c r="A140" s="1" t="s">
        <v>39</v>
      </c>
      <c r="B140" s="305" t="s">
        <v>43</v>
      </c>
      <c r="C140" s="317"/>
      <c r="D140" s="317"/>
      <c r="E140" s="317"/>
      <c r="F140" s="317"/>
      <c r="G140" s="317"/>
      <c r="H140" s="317"/>
    </row>
    <row r="141" spans="2:9" ht="18" customHeight="1">
      <c r="B141" s="329" t="s">
        <v>280</v>
      </c>
      <c r="C141" s="329"/>
      <c r="D141" s="329"/>
      <c r="E141" s="329"/>
      <c r="F141" s="329"/>
      <c r="G141" s="329"/>
      <c r="H141" s="329"/>
      <c r="I141" s="329"/>
    </row>
    <row r="142" spans="1:8" ht="12.75" customHeight="1">
      <c r="A142" s="1"/>
      <c r="B142" s="167"/>
      <c r="C142" s="219"/>
      <c r="D142" s="219"/>
      <c r="E142" s="219"/>
      <c r="F142" s="219"/>
      <c r="G142" s="219"/>
      <c r="H142" s="219"/>
    </row>
    <row r="143" spans="1:8" ht="15.75">
      <c r="A143" s="1"/>
      <c r="B143" s="167"/>
      <c r="C143" s="219"/>
      <c r="D143" s="219"/>
      <c r="E143" s="219"/>
      <c r="F143" s="219"/>
      <c r="G143" s="219"/>
      <c r="H143" s="219"/>
    </row>
    <row r="144" spans="1:8" ht="15.75">
      <c r="A144" s="1" t="s">
        <v>41</v>
      </c>
      <c r="B144" s="305" t="s">
        <v>45</v>
      </c>
      <c r="C144" s="305"/>
      <c r="D144" s="305"/>
      <c r="E144" s="305"/>
      <c r="F144" s="305"/>
      <c r="G144" s="305"/>
      <c r="H144" s="305"/>
    </row>
    <row r="145" spans="1:11" ht="70.5" customHeight="1">
      <c r="A145" s="1"/>
      <c r="B145" s="284" t="s">
        <v>296</v>
      </c>
      <c r="C145" s="284"/>
      <c r="D145" s="284"/>
      <c r="E145" s="284"/>
      <c r="F145" s="284"/>
      <c r="G145" s="284"/>
      <c r="H145" s="284"/>
      <c r="I145" s="284"/>
      <c r="K145" s="71"/>
    </row>
    <row r="146" spans="1:9" ht="17.25" customHeight="1">
      <c r="A146" s="1"/>
      <c r="B146" s="5"/>
      <c r="C146" s="5"/>
      <c r="D146" s="5"/>
      <c r="E146" s="5"/>
      <c r="F146" s="5"/>
      <c r="G146" s="5"/>
      <c r="H146" s="5"/>
      <c r="I146" s="5"/>
    </row>
    <row r="147" spans="1:8" ht="15.75" customHeight="1">
      <c r="A147" s="1" t="s">
        <v>42</v>
      </c>
      <c r="B147" s="305" t="s">
        <v>82</v>
      </c>
      <c r="C147" s="305"/>
      <c r="D147" s="8"/>
      <c r="F147" s="226" t="s">
        <v>77</v>
      </c>
      <c r="G147" s="8"/>
      <c r="H147" s="226" t="s">
        <v>77</v>
      </c>
    </row>
    <row r="148" spans="1:8" ht="12.75" customHeight="1">
      <c r="A148" s="1"/>
      <c r="B148" s="4"/>
      <c r="C148" s="8"/>
      <c r="D148" s="8"/>
      <c r="F148" s="227" t="s">
        <v>78</v>
      </c>
      <c r="G148" s="8"/>
      <c r="H148" s="227" t="s">
        <v>78</v>
      </c>
    </row>
    <row r="149" spans="1:8" ht="15.75">
      <c r="A149" s="6"/>
      <c r="B149" s="4"/>
      <c r="C149" s="8"/>
      <c r="D149" s="8"/>
      <c r="F149" s="227" t="s">
        <v>79</v>
      </c>
      <c r="G149" s="8"/>
      <c r="H149" s="227" t="s">
        <v>80</v>
      </c>
    </row>
    <row r="150" spans="1:8" ht="15.75">
      <c r="A150" s="1"/>
      <c r="B150" s="4"/>
      <c r="C150" s="8"/>
      <c r="D150" s="8"/>
      <c r="F150" s="228" t="s">
        <v>277</v>
      </c>
      <c r="G150" s="8"/>
      <c r="H150" s="228" t="str">
        <f>F150</f>
        <v>30/6/13</v>
      </c>
    </row>
    <row r="151" spans="2:8" ht="15.75">
      <c r="B151" s="1" t="s">
        <v>73</v>
      </c>
      <c r="C151" s="12" t="s">
        <v>106</v>
      </c>
      <c r="D151" s="9"/>
      <c r="F151" s="229"/>
      <c r="H151" s="229"/>
    </row>
    <row r="152" spans="2:8" ht="16.5" thickBot="1">
      <c r="B152" s="1"/>
      <c r="C152" s="230" t="s">
        <v>75</v>
      </c>
      <c r="D152" s="230"/>
      <c r="F152" s="231">
        <f>PL!B31</f>
        <v>10689</v>
      </c>
      <c r="G152" s="232"/>
      <c r="H152" s="231">
        <f>PL!D31</f>
        <v>17388</v>
      </c>
    </row>
    <row r="153" ht="16.5" thickTop="1">
      <c r="A153" s="1"/>
    </row>
    <row r="154" spans="1:8" ht="32.25" customHeight="1">
      <c r="A154" s="1"/>
      <c r="C154" s="343" t="s">
        <v>116</v>
      </c>
      <c r="D154" s="343"/>
      <c r="F154" s="8"/>
      <c r="G154" s="8"/>
      <c r="H154" s="8"/>
    </row>
    <row r="155" spans="1:8" ht="15.75">
      <c r="A155" s="1"/>
      <c r="C155" s="233" t="s">
        <v>81</v>
      </c>
      <c r="D155" s="8"/>
      <c r="F155" s="234">
        <v>138822</v>
      </c>
      <c r="G155" s="232"/>
      <c r="H155" s="235">
        <f>F155</f>
        <v>138822</v>
      </c>
    </row>
    <row r="156" spans="1:8" ht="15.75" customHeight="1">
      <c r="A156" s="1"/>
      <c r="C156" s="306" t="s">
        <v>217</v>
      </c>
      <c r="D156" s="306"/>
      <c r="E156" s="306"/>
      <c r="F156" s="73">
        <v>0</v>
      </c>
      <c r="G156" s="232"/>
      <c r="H156" s="73">
        <f>F156</f>
        <v>0</v>
      </c>
    </row>
    <row r="157" spans="1:8" ht="15.75" customHeight="1">
      <c r="A157" s="1"/>
      <c r="C157" s="308" t="s">
        <v>218</v>
      </c>
      <c r="D157" s="308"/>
      <c r="E157" s="308"/>
      <c r="F157" s="73"/>
      <c r="G157" s="232"/>
      <c r="H157" s="73"/>
    </row>
    <row r="158" spans="1:8" ht="15.75">
      <c r="A158" s="1"/>
      <c r="B158" s="9"/>
      <c r="C158" s="8"/>
      <c r="D158" s="8"/>
      <c r="F158" s="236">
        <f>SUM(F155:F156)</f>
        <v>138822</v>
      </c>
      <c r="G158" s="232"/>
      <c r="H158" s="236">
        <f>SUM(H155:H156)</f>
        <v>138822</v>
      </c>
    </row>
    <row r="159" spans="1:8" ht="15.75">
      <c r="A159" s="1"/>
      <c r="B159" s="9"/>
      <c r="C159" s="8"/>
      <c r="D159" s="8"/>
      <c r="F159" s="237"/>
      <c r="G159" s="232"/>
      <c r="H159" s="232"/>
    </row>
    <row r="160" spans="1:8" ht="18.75" thickBot="1">
      <c r="A160" s="3"/>
      <c r="C160" s="230" t="s">
        <v>76</v>
      </c>
      <c r="D160" s="8"/>
      <c r="F160" s="238">
        <f>(+F152/F158)*100</f>
        <v>7.699788218005792</v>
      </c>
      <c r="G160" s="239"/>
      <c r="H160" s="238">
        <f>(+H152/H158)*100</f>
        <v>12.525392228897436</v>
      </c>
    </row>
    <row r="161" spans="1:8" ht="16.5" thickTop="1">
      <c r="A161" s="10"/>
      <c r="B161" s="4"/>
      <c r="C161" s="8"/>
      <c r="D161" s="8"/>
      <c r="F161" s="9"/>
      <c r="G161" s="8"/>
      <c r="H161" s="8"/>
    </row>
    <row r="162" spans="1:8" ht="15.75">
      <c r="A162" s="10"/>
      <c r="B162" s="4"/>
      <c r="C162" s="8"/>
      <c r="D162" s="8"/>
      <c r="F162" s="9"/>
      <c r="G162" s="8"/>
      <c r="H162" s="8"/>
    </row>
    <row r="163" spans="2:8" ht="19.5" customHeight="1">
      <c r="B163" s="1" t="s">
        <v>74</v>
      </c>
      <c r="C163" s="167" t="s">
        <v>107</v>
      </c>
      <c r="D163" s="167"/>
      <c r="F163" s="9"/>
      <c r="G163" s="8"/>
      <c r="H163" s="8"/>
    </row>
    <row r="164" spans="1:8" ht="33" customHeight="1">
      <c r="A164" s="10"/>
      <c r="C164" s="343" t="s">
        <v>117</v>
      </c>
      <c r="D164" s="343"/>
      <c r="E164" s="343"/>
      <c r="F164" s="8"/>
      <c r="G164" s="8"/>
      <c r="H164" s="8"/>
    </row>
    <row r="165" spans="1:8" ht="15.75">
      <c r="A165" s="10"/>
      <c r="C165" s="233" t="s">
        <v>108</v>
      </c>
      <c r="D165" s="8"/>
      <c r="F165" s="234">
        <f>F158</f>
        <v>138822</v>
      </c>
      <c r="G165" s="232"/>
      <c r="H165" s="234">
        <f>H158</f>
        <v>138822</v>
      </c>
    </row>
    <row r="166" spans="1:8" ht="19.5" customHeight="1">
      <c r="A166" s="10"/>
      <c r="C166" s="306" t="s">
        <v>109</v>
      </c>
      <c r="D166" s="306"/>
      <c r="E166" s="306"/>
      <c r="F166" s="73">
        <v>0</v>
      </c>
      <c r="G166" s="232"/>
      <c r="H166" s="73">
        <f>F166</f>
        <v>0</v>
      </c>
    </row>
    <row r="167" spans="1:8" ht="15.75">
      <c r="A167" s="10"/>
      <c r="B167" s="9"/>
      <c r="C167" s="8"/>
      <c r="D167" s="8"/>
      <c r="F167" s="236">
        <f>SUM(F165:F166)</f>
        <v>138822</v>
      </c>
      <c r="G167" s="232"/>
      <c r="H167" s="236">
        <f>SUM(H165:H166)</f>
        <v>138822</v>
      </c>
    </row>
    <row r="168" spans="1:8" ht="15.75">
      <c r="A168" s="10"/>
      <c r="B168" s="9"/>
      <c r="C168" s="8"/>
      <c r="D168" s="8"/>
      <c r="F168" s="237"/>
      <c r="G168" s="232"/>
      <c r="H168" s="232"/>
    </row>
    <row r="169" spans="1:8" ht="18.75" thickBot="1">
      <c r="A169" s="10"/>
      <c r="C169" s="230" t="s">
        <v>113</v>
      </c>
      <c r="D169" s="8"/>
      <c r="F169" s="238">
        <f>(F152/F167)*100</f>
        <v>7.699788218005792</v>
      </c>
      <c r="G169" s="239"/>
      <c r="H169" s="238">
        <f>(H152/H167)*100</f>
        <v>12.525392228897436</v>
      </c>
    </row>
    <row r="170" spans="1:8" ht="16.5" thickTop="1">
      <c r="A170" s="10"/>
      <c r="B170" s="4"/>
      <c r="C170" s="8"/>
      <c r="D170" s="8"/>
      <c r="E170" s="9"/>
      <c r="F170" s="8"/>
      <c r="G170" s="8"/>
      <c r="H170" s="8"/>
    </row>
    <row r="171" spans="1:8" ht="15.75">
      <c r="A171" s="10"/>
      <c r="B171" s="4"/>
      <c r="C171" s="8"/>
      <c r="D171" s="8"/>
      <c r="E171" s="9"/>
      <c r="F171" s="8"/>
      <c r="G171" s="8"/>
      <c r="H171" s="8"/>
    </row>
    <row r="172" spans="1:8" ht="20.25" customHeight="1">
      <c r="A172" s="1" t="s">
        <v>44</v>
      </c>
      <c r="B172" s="304" t="s">
        <v>172</v>
      </c>
      <c r="C172" s="304"/>
      <c r="D172" s="304"/>
      <c r="E172" s="304"/>
      <c r="F172" s="304"/>
      <c r="G172" s="8"/>
      <c r="H172" s="8"/>
    </row>
    <row r="173" spans="1:8" ht="15.75">
      <c r="A173" s="10"/>
      <c r="B173" s="4"/>
      <c r="C173" s="8"/>
      <c r="D173" s="8"/>
      <c r="E173" s="9"/>
      <c r="F173" s="8"/>
      <c r="G173" s="8"/>
      <c r="H173" s="8"/>
    </row>
    <row r="174" spans="1:8" ht="47.25" customHeight="1">
      <c r="A174" s="10"/>
      <c r="B174" s="142"/>
      <c r="C174" s="72"/>
      <c r="D174" s="72"/>
      <c r="E174" s="148"/>
      <c r="F174" s="7"/>
      <c r="G174" s="240" t="s">
        <v>177</v>
      </c>
      <c r="H174" s="241" t="s">
        <v>220</v>
      </c>
    </row>
    <row r="175" spans="1:8" ht="15.75">
      <c r="A175" s="10"/>
      <c r="B175" s="142"/>
      <c r="C175" s="72"/>
      <c r="D175" s="72"/>
      <c r="E175" s="148"/>
      <c r="F175" s="7"/>
      <c r="G175" s="242">
        <v>41455</v>
      </c>
      <c r="H175" s="242">
        <v>41090</v>
      </c>
    </row>
    <row r="176" spans="1:8" ht="15.75">
      <c r="A176" s="10"/>
      <c r="B176" s="142"/>
      <c r="C176" s="72"/>
      <c r="D176" s="72"/>
      <c r="E176" s="148"/>
      <c r="F176" s="7"/>
      <c r="G176" s="243" t="s">
        <v>17</v>
      </c>
      <c r="H176" s="243" t="s">
        <v>17</v>
      </c>
    </row>
    <row r="177" spans="1:8" ht="18" customHeight="1">
      <c r="A177" s="10"/>
      <c r="B177" s="319" t="s">
        <v>175</v>
      </c>
      <c r="C177" s="320"/>
      <c r="D177" s="320"/>
      <c r="E177" s="320"/>
      <c r="F177" s="244"/>
      <c r="G177" s="245"/>
      <c r="H177" s="245"/>
    </row>
    <row r="178" spans="1:8" ht="16.5" customHeight="1">
      <c r="A178" s="10"/>
      <c r="B178" s="301" t="s">
        <v>219</v>
      </c>
      <c r="C178" s="302"/>
      <c r="D178" s="246"/>
      <c r="E178" s="246"/>
      <c r="F178" s="173"/>
      <c r="G178" s="247">
        <v>131965</v>
      </c>
      <c r="H178" s="247">
        <v>118078</v>
      </c>
    </row>
    <row r="179" spans="1:8" ht="16.5" customHeight="1">
      <c r="A179" s="10"/>
      <c r="B179" s="309" t="s">
        <v>173</v>
      </c>
      <c r="C179" s="310"/>
      <c r="D179" s="248"/>
      <c r="E179" s="248"/>
      <c r="F179" s="249"/>
      <c r="G179" s="250">
        <v>1373</v>
      </c>
      <c r="H179" s="250">
        <v>1013</v>
      </c>
    </row>
    <row r="180" spans="1:8" ht="15.75">
      <c r="A180" s="10"/>
      <c r="B180" s="251"/>
      <c r="C180" s="173"/>
      <c r="D180" s="173"/>
      <c r="E180" s="148"/>
      <c r="F180" s="173"/>
      <c r="G180" s="252">
        <f>SUM(G178:G179)</f>
        <v>133338</v>
      </c>
      <c r="H180" s="252">
        <f>SUM(H178:H179)</f>
        <v>119091</v>
      </c>
    </row>
    <row r="181" spans="1:8" ht="16.5" customHeight="1">
      <c r="A181" s="10"/>
      <c r="B181" s="311" t="s">
        <v>174</v>
      </c>
      <c r="C181" s="312"/>
      <c r="D181" s="312"/>
      <c r="E181" s="312"/>
      <c r="F181" s="253"/>
      <c r="G181" s="204">
        <v>-27327</v>
      </c>
      <c r="H181" s="204">
        <v>-27327</v>
      </c>
    </row>
    <row r="182" spans="1:8" ht="15.75">
      <c r="A182" s="10"/>
      <c r="B182" s="251"/>
      <c r="C182" s="173"/>
      <c r="D182" s="173"/>
      <c r="E182" s="148"/>
      <c r="F182" s="173"/>
      <c r="G182" s="247"/>
      <c r="H182" s="247"/>
    </row>
    <row r="183" spans="1:8" ht="17.25" customHeight="1">
      <c r="A183" s="10"/>
      <c r="B183" s="313" t="s">
        <v>176</v>
      </c>
      <c r="C183" s="314"/>
      <c r="D183" s="249"/>
      <c r="E183" s="254"/>
      <c r="F183" s="249"/>
      <c r="G183" s="255">
        <f>SUM(G180:G181)</f>
        <v>106011</v>
      </c>
      <c r="H183" s="255">
        <f>SUM(H180:H181)</f>
        <v>91764</v>
      </c>
    </row>
    <row r="184" spans="1:8" ht="20.25" customHeight="1">
      <c r="A184" s="10"/>
      <c r="B184" s="142"/>
      <c r="C184" s="72"/>
      <c r="D184" s="72"/>
      <c r="E184" s="148"/>
      <c r="F184" s="72"/>
      <c r="G184" s="72"/>
      <c r="H184" s="72"/>
    </row>
    <row r="185" spans="1:8" ht="15.75">
      <c r="A185" s="1" t="s">
        <v>46</v>
      </c>
      <c r="B185" s="304" t="s">
        <v>225</v>
      </c>
      <c r="C185" s="304"/>
      <c r="D185" s="304"/>
      <c r="E185" s="304"/>
      <c r="F185" s="304"/>
      <c r="G185" s="72"/>
      <c r="H185" s="72"/>
    </row>
    <row r="186" spans="2:8" ht="15.75">
      <c r="B186" s="7"/>
      <c r="C186" s="7"/>
      <c r="D186" s="7"/>
      <c r="E186" s="7"/>
      <c r="F186" s="149" t="s">
        <v>234</v>
      </c>
      <c r="G186" s="72"/>
      <c r="H186" s="149" t="s">
        <v>234</v>
      </c>
    </row>
    <row r="187" spans="1:8" ht="15.75">
      <c r="A187" s="132"/>
      <c r="B187" s="150"/>
      <c r="C187" s="151"/>
      <c r="D187" s="150"/>
      <c r="E187" s="148"/>
      <c r="F187" s="152" t="s">
        <v>79</v>
      </c>
      <c r="G187" s="72"/>
      <c r="H187" s="152" t="s">
        <v>80</v>
      </c>
    </row>
    <row r="188" spans="1:8" ht="15.75">
      <c r="A188" s="132"/>
      <c r="B188" s="153"/>
      <c r="C188" s="151"/>
      <c r="D188" s="153"/>
      <c r="E188" s="148"/>
      <c r="F188" s="154" t="s">
        <v>277</v>
      </c>
      <c r="G188" s="72"/>
      <c r="H188" s="152" t="str">
        <f>F188</f>
        <v>30/6/13</v>
      </c>
    </row>
    <row r="189" spans="1:8" ht="15.75">
      <c r="A189" s="132"/>
      <c r="B189" s="150"/>
      <c r="C189" s="150"/>
      <c r="D189" s="150"/>
      <c r="E189" s="148"/>
      <c r="F189" s="155" t="s">
        <v>17</v>
      </c>
      <c r="G189" s="72"/>
      <c r="H189" s="155" t="s">
        <v>17</v>
      </c>
    </row>
    <row r="190" spans="1:8" ht="15.75">
      <c r="A190" s="133"/>
      <c r="B190" s="150"/>
      <c r="C190" s="150"/>
      <c r="D190" s="150"/>
      <c r="E190" s="148"/>
      <c r="F190" s="72"/>
      <c r="G190" s="72"/>
      <c r="H190" s="72"/>
    </row>
    <row r="191" spans="1:8" ht="15.75">
      <c r="A191" s="132"/>
      <c r="B191" s="55" t="s">
        <v>291</v>
      </c>
      <c r="C191" s="142"/>
      <c r="D191" s="156"/>
      <c r="E191" s="148"/>
      <c r="F191" s="72"/>
      <c r="G191" s="72"/>
      <c r="H191" s="72"/>
    </row>
    <row r="192" spans="1:8" ht="15.75" hidden="1">
      <c r="A192" s="132"/>
      <c r="B192" s="290" t="s">
        <v>235</v>
      </c>
      <c r="C192" s="290"/>
      <c r="D192" s="290"/>
      <c r="E192" s="148"/>
      <c r="F192" s="135">
        <v>0</v>
      </c>
      <c r="G192" s="135"/>
      <c r="H192" s="135">
        <v>0</v>
      </c>
    </row>
    <row r="193" spans="1:8" ht="15.75" customHeight="1" hidden="1">
      <c r="A193" s="132"/>
      <c r="B193" s="290" t="s">
        <v>236</v>
      </c>
      <c r="C193" s="290"/>
      <c r="D193" s="290"/>
      <c r="E193" s="148"/>
      <c r="F193" s="135">
        <v>0</v>
      </c>
      <c r="G193" s="135"/>
      <c r="H193" s="135">
        <v>0</v>
      </c>
    </row>
    <row r="194" spans="1:16" ht="15.75" hidden="1">
      <c r="A194" s="132"/>
      <c r="B194" s="290" t="s">
        <v>226</v>
      </c>
      <c r="C194" s="290"/>
      <c r="D194" s="290"/>
      <c r="E194" s="148"/>
      <c r="F194" s="135">
        <v>0</v>
      </c>
      <c r="G194" s="135"/>
      <c r="H194" s="135">
        <v>0</v>
      </c>
      <c r="P194" s="2">
        <v>1</v>
      </c>
    </row>
    <row r="195" spans="1:10" ht="15.75" customHeight="1">
      <c r="A195" s="132"/>
      <c r="B195" s="290" t="s">
        <v>187</v>
      </c>
      <c r="C195" s="290"/>
      <c r="D195" s="290"/>
      <c r="E195" s="290"/>
      <c r="F195" s="135">
        <v>1903</v>
      </c>
      <c r="G195" s="135"/>
      <c r="H195" s="135">
        <v>3783</v>
      </c>
      <c r="J195" s="157"/>
    </row>
    <row r="196" spans="1:10" ht="15.75">
      <c r="A196" s="132"/>
      <c r="B196" s="290" t="s">
        <v>227</v>
      </c>
      <c r="C196" s="290"/>
      <c r="D196" s="290"/>
      <c r="E196" s="148"/>
      <c r="F196" s="157">
        <v>46</v>
      </c>
      <c r="G196" s="135"/>
      <c r="H196" s="157">
        <v>94</v>
      </c>
      <c r="J196" s="157"/>
    </row>
    <row r="197" spans="1:10" ht="15.75" hidden="1">
      <c r="A197" s="132"/>
      <c r="B197" s="290" t="s">
        <v>228</v>
      </c>
      <c r="C197" s="290"/>
      <c r="D197" s="290"/>
      <c r="E197" s="148"/>
      <c r="F197" s="157"/>
      <c r="G197" s="135"/>
      <c r="H197" s="157">
        <v>0</v>
      </c>
      <c r="J197" s="157"/>
    </row>
    <row r="198" spans="1:10" ht="15.75">
      <c r="A198" s="132"/>
      <c r="B198" s="290" t="s">
        <v>229</v>
      </c>
      <c r="C198" s="290"/>
      <c r="D198" s="290"/>
      <c r="E198" s="148"/>
      <c r="F198" s="157">
        <v>763</v>
      </c>
      <c r="G198" s="135"/>
      <c r="H198" s="157">
        <v>844</v>
      </c>
      <c r="J198" s="157"/>
    </row>
    <row r="199" spans="1:10" ht="15.75">
      <c r="A199" s="132"/>
      <c r="B199" s="290" t="s">
        <v>290</v>
      </c>
      <c r="C199" s="290"/>
      <c r="D199" s="290"/>
      <c r="E199" s="148"/>
      <c r="F199" s="157">
        <v>-3768</v>
      </c>
      <c r="G199" s="135"/>
      <c r="H199" s="157">
        <v>-3768</v>
      </c>
      <c r="J199" s="157"/>
    </row>
    <row r="200" spans="1:10" ht="16.5" thickBot="1">
      <c r="A200" s="132"/>
      <c r="B200" s="290" t="s">
        <v>230</v>
      </c>
      <c r="C200" s="290"/>
      <c r="D200" s="290"/>
      <c r="E200" s="148"/>
      <c r="F200" s="158">
        <v>9</v>
      </c>
      <c r="G200" s="135"/>
      <c r="H200" s="158">
        <v>13</v>
      </c>
      <c r="J200" s="157"/>
    </row>
    <row r="201" spans="1:10" ht="16.5" hidden="1" thickTop="1">
      <c r="A201" s="133"/>
      <c r="B201" s="315"/>
      <c r="C201" s="315"/>
      <c r="D201" s="315"/>
      <c r="E201" s="144"/>
      <c r="F201" s="146"/>
      <c r="G201" s="145"/>
      <c r="H201" s="146"/>
      <c r="J201" s="169"/>
    </row>
    <row r="202" spans="1:10" ht="15.75" hidden="1">
      <c r="A202" s="132"/>
      <c r="B202" s="316" t="s">
        <v>231</v>
      </c>
      <c r="C202" s="316"/>
      <c r="D202" s="316"/>
      <c r="E202" s="144"/>
      <c r="F202" s="146"/>
      <c r="G202" s="145"/>
      <c r="H202" s="146"/>
      <c r="J202" s="169"/>
    </row>
    <row r="203" spans="1:10" ht="15.75" hidden="1">
      <c r="A203" s="132"/>
      <c r="B203" s="315" t="s">
        <v>232</v>
      </c>
      <c r="C203" s="315"/>
      <c r="D203" s="315"/>
      <c r="E203" s="144"/>
      <c r="F203" s="146">
        <v>0</v>
      </c>
      <c r="G203" s="145"/>
      <c r="H203" s="146">
        <v>0</v>
      </c>
      <c r="J203" s="169"/>
    </row>
    <row r="204" spans="1:10" ht="16.5" hidden="1" thickBot="1">
      <c r="A204" s="132"/>
      <c r="B204" s="315" t="s">
        <v>237</v>
      </c>
      <c r="C204" s="315"/>
      <c r="D204" s="315"/>
      <c r="E204" s="144"/>
      <c r="F204" s="147"/>
      <c r="G204" s="145"/>
      <c r="H204" s="147"/>
      <c r="J204" s="169"/>
    </row>
    <row r="205" spans="1:10" ht="16.5" hidden="1" thickTop="1">
      <c r="A205" s="132"/>
      <c r="B205" s="284" t="s">
        <v>188</v>
      </c>
      <c r="C205" s="284"/>
      <c r="D205" s="284"/>
      <c r="E205" s="9"/>
      <c r="F205" s="136">
        <v>0</v>
      </c>
      <c r="G205" s="135"/>
      <c r="H205" s="136">
        <v>0</v>
      </c>
      <c r="J205" s="169"/>
    </row>
    <row r="206" spans="1:10" ht="16.5" hidden="1" thickBot="1">
      <c r="A206" s="131"/>
      <c r="B206" s="284" t="s">
        <v>233</v>
      </c>
      <c r="C206" s="284"/>
      <c r="D206" s="284"/>
      <c r="E206" s="9"/>
      <c r="F206" s="137">
        <v>0</v>
      </c>
      <c r="G206" s="135"/>
      <c r="H206" s="137">
        <v>0</v>
      </c>
      <c r="J206" s="169"/>
    </row>
    <row r="207" spans="1:10" ht="16.5" customHeight="1" thickTop="1">
      <c r="A207" s="131"/>
      <c r="B207" s="5"/>
      <c r="C207" s="5"/>
      <c r="D207" s="5"/>
      <c r="E207" s="9"/>
      <c r="F207" s="136"/>
      <c r="G207" s="135"/>
      <c r="H207" s="136"/>
      <c r="J207" s="169"/>
    </row>
    <row r="208" spans="1:9" ht="33" customHeight="1">
      <c r="A208" s="134"/>
      <c r="B208" s="284" t="s">
        <v>281</v>
      </c>
      <c r="C208" s="284"/>
      <c r="D208" s="284"/>
      <c r="E208" s="284"/>
      <c r="F208" s="284"/>
      <c r="G208" s="284"/>
      <c r="H208" s="284"/>
      <c r="I208" s="284"/>
    </row>
    <row r="209" spans="1:9" ht="25.5" customHeight="1">
      <c r="A209" s="134"/>
      <c r="B209" s="5"/>
      <c r="C209" s="5"/>
      <c r="D209" s="5"/>
      <c r="E209" s="5"/>
      <c r="F209" s="5"/>
      <c r="G209" s="5"/>
      <c r="H209" s="5"/>
      <c r="I209" s="5"/>
    </row>
    <row r="210" spans="1:8" ht="15.75" customHeight="1">
      <c r="A210" s="74" t="s">
        <v>141</v>
      </c>
      <c r="B210" s="305" t="s">
        <v>142</v>
      </c>
      <c r="C210" s="305"/>
      <c r="D210" s="305"/>
      <c r="E210" s="9"/>
      <c r="F210" s="8"/>
      <c r="G210" s="8"/>
      <c r="H210" s="8"/>
    </row>
    <row r="211" spans="1:9" ht="32.25" customHeight="1">
      <c r="A211" s="10"/>
      <c r="B211" s="289" t="s">
        <v>282</v>
      </c>
      <c r="C211" s="289"/>
      <c r="D211" s="289"/>
      <c r="E211" s="289"/>
      <c r="F211" s="289"/>
      <c r="G211" s="289"/>
      <c r="H211" s="289"/>
      <c r="I211" s="289"/>
    </row>
    <row r="212" spans="1:8" ht="15.75">
      <c r="A212" s="10"/>
      <c r="B212" s="4"/>
      <c r="C212" s="8"/>
      <c r="D212" s="8"/>
      <c r="E212" s="9"/>
      <c r="F212" s="8"/>
      <c r="G212" s="8"/>
      <c r="H212" s="8"/>
    </row>
    <row r="213" spans="1:8" ht="15.75">
      <c r="A213" s="10"/>
      <c r="B213" s="4"/>
      <c r="C213" s="8"/>
      <c r="D213" s="8"/>
      <c r="E213" s="9"/>
      <c r="F213" s="8"/>
      <c r="G213" s="8"/>
      <c r="H213" s="8"/>
    </row>
    <row r="214" spans="1:8" ht="15.75">
      <c r="A214" s="10"/>
      <c r="B214" s="4"/>
      <c r="C214" s="8"/>
      <c r="D214" s="8"/>
      <c r="E214" s="9"/>
      <c r="F214" s="8"/>
      <c r="G214" s="8"/>
      <c r="H214" s="8"/>
    </row>
    <row r="215" spans="1:8" ht="15.75">
      <c r="A215" s="3"/>
      <c r="B215" s="284" t="s">
        <v>47</v>
      </c>
      <c r="C215" s="284"/>
      <c r="D215" s="284"/>
      <c r="E215" s="8"/>
      <c r="F215" s="8"/>
      <c r="G215" s="8"/>
      <c r="H215" s="8"/>
    </row>
    <row r="216" spans="1:8" ht="15.75">
      <c r="A216" s="3"/>
      <c r="B216" s="8"/>
      <c r="C216" s="8"/>
      <c r="D216" s="8"/>
      <c r="E216" s="8"/>
      <c r="F216" s="8"/>
      <c r="G216" s="8"/>
      <c r="H216" s="8"/>
    </row>
    <row r="217" spans="1:8" ht="15.75">
      <c r="A217" s="3"/>
      <c r="B217" s="75" t="s">
        <v>150</v>
      </c>
      <c r="C217" s="75"/>
      <c r="D217" s="75"/>
      <c r="E217" s="8"/>
      <c r="F217" s="8"/>
      <c r="G217" s="8"/>
      <c r="H217" s="8"/>
    </row>
    <row r="218" spans="1:8" ht="15.75">
      <c r="A218" s="3"/>
      <c r="B218" s="75" t="s">
        <v>184</v>
      </c>
      <c r="C218" s="75"/>
      <c r="D218" s="75"/>
      <c r="E218" s="8"/>
      <c r="F218" s="8"/>
      <c r="G218" s="8"/>
      <c r="H218" s="8"/>
    </row>
    <row r="219" spans="1:8" ht="15.75">
      <c r="A219" s="3"/>
      <c r="B219" s="75" t="s">
        <v>48</v>
      </c>
      <c r="C219" s="75"/>
      <c r="D219" s="75"/>
      <c r="E219" s="8"/>
      <c r="F219" s="8"/>
      <c r="G219" s="8"/>
      <c r="H219" s="8"/>
    </row>
    <row r="220" spans="1:8" ht="15.75">
      <c r="A220" s="3"/>
      <c r="B220" s="295" t="s">
        <v>283</v>
      </c>
      <c r="C220" s="295"/>
      <c r="D220" s="295"/>
      <c r="E220" s="8"/>
      <c r="F220" s="8"/>
      <c r="G220" s="8"/>
      <c r="H220" s="8"/>
    </row>
    <row r="221" spans="1:8" ht="15.75">
      <c r="A221" s="4"/>
      <c r="B221" s="4"/>
      <c r="C221" s="8"/>
      <c r="D221" s="8"/>
      <c r="E221" s="8"/>
      <c r="F221" s="8"/>
      <c r="G221" s="8"/>
      <c r="H221" s="8"/>
    </row>
    <row r="222" spans="1:8" ht="15.75">
      <c r="A222" s="4"/>
      <c r="B222" s="4"/>
      <c r="C222" s="8"/>
      <c r="D222" s="8"/>
      <c r="E222" s="8"/>
      <c r="F222" s="8"/>
      <c r="G222" s="8"/>
      <c r="H222" s="8"/>
    </row>
    <row r="223" spans="1:8" ht="15.75">
      <c r="A223" s="4"/>
      <c r="B223" s="4"/>
      <c r="C223" s="8"/>
      <c r="D223" s="8"/>
      <c r="E223" s="8"/>
      <c r="F223" s="8"/>
      <c r="G223" s="8"/>
      <c r="H223" s="8"/>
    </row>
    <row r="224" spans="1:8" ht="15.75">
      <c r="A224" s="4"/>
      <c r="B224" s="4"/>
      <c r="C224" s="8"/>
      <c r="D224" s="8"/>
      <c r="E224" s="8"/>
      <c r="F224" s="8"/>
      <c r="G224" s="8"/>
      <c r="H224" s="8"/>
    </row>
    <row r="225" spans="1:8" ht="15.75">
      <c r="A225" s="4"/>
      <c r="B225" s="4"/>
      <c r="C225" s="8"/>
      <c r="D225" s="8"/>
      <c r="E225" s="8"/>
      <c r="F225" s="8"/>
      <c r="G225" s="8"/>
      <c r="H225" s="8"/>
    </row>
    <row r="226" spans="1:8" ht="15.75">
      <c r="A226" s="4"/>
      <c r="B226" s="4"/>
      <c r="C226" s="8"/>
      <c r="D226" s="8"/>
      <c r="E226" s="8"/>
      <c r="F226" s="8"/>
      <c r="G226" s="8"/>
      <c r="H226" s="8"/>
    </row>
    <row r="227" spans="1:8" ht="15.75">
      <c r="A227" s="4"/>
      <c r="B227" s="4"/>
      <c r="C227" s="8"/>
      <c r="D227" s="8"/>
      <c r="E227" s="8"/>
      <c r="F227" s="8"/>
      <c r="G227" s="8"/>
      <c r="H227" s="8"/>
    </row>
    <row r="228" spans="1:8" ht="15.75">
      <c r="A228" s="4"/>
      <c r="B228" s="4"/>
      <c r="C228" s="8"/>
      <c r="D228" s="8"/>
      <c r="E228" s="8"/>
      <c r="F228" s="8"/>
      <c r="G228" s="8"/>
      <c r="H228" s="8"/>
    </row>
    <row r="229" spans="1:8" ht="15.75">
      <c r="A229" s="4"/>
      <c r="B229" s="4"/>
      <c r="C229" s="8"/>
      <c r="D229" s="8"/>
      <c r="E229" s="8"/>
      <c r="F229" s="8"/>
      <c r="G229" s="8"/>
      <c r="H229" s="8"/>
    </row>
    <row r="230" spans="1:8" ht="15.75">
      <c r="A230" s="4"/>
      <c r="B230" s="4"/>
      <c r="C230" s="8"/>
      <c r="D230" s="8"/>
      <c r="E230" s="8"/>
      <c r="F230" s="8"/>
      <c r="G230" s="8"/>
      <c r="H230" s="8"/>
    </row>
    <row r="231" spans="1:8" ht="15.75">
      <c r="A231" s="4"/>
      <c r="B231" s="4"/>
      <c r="C231" s="8"/>
      <c r="D231" s="8"/>
      <c r="E231" s="8"/>
      <c r="F231" s="8"/>
      <c r="G231" s="8"/>
      <c r="H231" s="8"/>
    </row>
    <row r="232" spans="1:8" ht="15.75">
      <c r="A232" s="4"/>
      <c r="B232" s="4"/>
      <c r="C232" s="8"/>
      <c r="D232" s="8"/>
      <c r="E232" s="8"/>
      <c r="F232" s="8"/>
      <c r="G232" s="8"/>
      <c r="H232" s="8"/>
    </row>
    <row r="233" spans="1:8" ht="15.75">
      <c r="A233" s="4"/>
      <c r="B233" s="4"/>
      <c r="C233" s="8"/>
      <c r="D233" s="8"/>
      <c r="E233" s="8"/>
      <c r="F233" s="8"/>
      <c r="G233" s="8"/>
      <c r="H233" s="8"/>
    </row>
    <row r="234" spans="1:8" ht="15.75">
      <c r="A234" s="4"/>
      <c r="B234" s="4"/>
      <c r="C234" s="8"/>
      <c r="D234" s="8"/>
      <c r="E234" s="8"/>
      <c r="F234" s="8"/>
      <c r="G234" s="8"/>
      <c r="H234" s="8"/>
    </row>
    <row r="235" spans="1:8" ht="15.75">
      <c r="A235" s="4"/>
      <c r="B235" s="4"/>
      <c r="C235" s="8"/>
      <c r="D235" s="8"/>
      <c r="E235" s="8"/>
      <c r="F235" s="8"/>
      <c r="G235" s="8"/>
      <c r="H235" s="8"/>
    </row>
    <row r="236" spans="1:8" ht="15.75">
      <c r="A236" s="4"/>
      <c r="B236" s="4"/>
      <c r="C236" s="8"/>
      <c r="D236" s="8"/>
      <c r="E236" s="8"/>
      <c r="F236" s="8"/>
      <c r="G236" s="8"/>
      <c r="H236" s="8"/>
    </row>
    <row r="237" spans="1:8" ht="15.75">
      <c r="A237" s="4"/>
      <c r="B237" s="4"/>
      <c r="C237" s="8"/>
      <c r="D237" s="8"/>
      <c r="E237" s="8"/>
      <c r="F237" s="8"/>
      <c r="G237" s="8"/>
      <c r="H237" s="8"/>
    </row>
    <row r="238" spans="1:8" ht="15.75">
      <c r="A238" s="4"/>
      <c r="B238" s="4"/>
      <c r="C238" s="8"/>
      <c r="D238" s="8"/>
      <c r="E238" s="8"/>
      <c r="F238" s="8"/>
      <c r="G238" s="8"/>
      <c r="H238" s="8"/>
    </row>
    <row r="239" spans="1:8" ht="15.75">
      <c r="A239" s="4"/>
      <c r="B239" s="4"/>
      <c r="C239" s="8"/>
      <c r="D239" s="8"/>
      <c r="E239" s="8"/>
      <c r="F239" s="8"/>
      <c r="G239" s="8"/>
      <c r="H239" s="8"/>
    </row>
    <row r="240" spans="1:8" ht="15.75">
      <c r="A240" s="4"/>
      <c r="B240" s="4"/>
      <c r="C240" s="8"/>
      <c r="D240" s="8"/>
      <c r="E240" s="8"/>
      <c r="F240" s="8"/>
      <c r="G240" s="8"/>
      <c r="H240" s="8"/>
    </row>
    <row r="241" spans="1:8" ht="15.75">
      <c r="A241" s="4"/>
      <c r="B241" s="4"/>
      <c r="C241" s="8"/>
      <c r="D241" s="8"/>
      <c r="E241" s="8"/>
      <c r="F241" s="8"/>
      <c r="G241" s="8"/>
      <c r="H241" s="8"/>
    </row>
    <row r="242" spans="1:8" ht="15.75">
      <c r="A242" s="4"/>
      <c r="B242" s="4"/>
      <c r="C242" s="8"/>
      <c r="D242" s="8"/>
      <c r="E242" s="8"/>
      <c r="F242" s="8"/>
      <c r="G242" s="8"/>
      <c r="H242" s="8"/>
    </row>
    <row r="243" spans="1:8" ht="15.75">
      <c r="A243" s="4"/>
      <c r="B243" s="4"/>
      <c r="C243" s="8"/>
      <c r="D243" s="8"/>
      <c r="E243" s="8"/>
      <c r="F243" s="8"/>
      <c r="G243" s="8"/>
      <c r="H243" s="8"/>
    </row>
    <row r="244" spans="1:8" ht="15.75">
      <c r="A244" s="4"/>
      <c r="B244" s="4"/>
      <c r="C244" s="8"/>
      <c r="D244" s="8"/>
      <c r="E244" s="8"/>
      <c r="F244" s="8"/>
      <c r="G244" s="8"/>
      <c r="H244" s="8"/>
    </row>
    <row r="245" spans="1:8" ht="15.75">
      <c r="A245" s="4"/>
      <c r="B245" s="4"/>
      <c r="C245" s="8"/>
      <c r="D245" s="8"/>
      <c r="E245" s="8"/>
      <c r="F245" s="8"/>
      <c r="G245" s="8"/>
      <c r="H245" s="8"/>
    </row>
    <row r="246" spans="1:8" ht="15.75">
      <c r="A246" s="4"/>
      <c r="B246" s="4"/>
      <c r="C246" s="8"/>
      <c r="D246" s="8"/>
      <c r="E246" s="8"/>
      <c r="F246" s="8"/>
      <c r="G246" s="8"/>
      <c r="H246" s="8"/>
    </row>
    <row r="247" spans="1:8" ht="15.75">
      <c r="A247" s="4"/>
      <c r="B247" s="4"/>
      <c r="C247" s="8"/>
      <c r="D247" s="8"/>
      <c r="E247" s="8"/>
      <c r="F247" s="8"/>
      <c r="G247" s="8"/>
      <c r="H247" s="8"/>
    </row>
    <row r="248" spans="1:8" ht="15.75">
      <c r="A248" s="4"/>
      <c r="B248" s="4"/>
      <c r="C248" s="8"/>
      <c r="D248" s="8"/>
      <c r="E248" s="8"/>
      <c r="F248" s="8"/>
      <c r="G248" s="8"/>
      <c r="H248" s="8"/>
    </row>
    <row r="249" spans="1:8" ht="15.75">
      <c r="A249" s="4"/>
      <c r="B249" s="4"/>
      <c r="C249" s="8"/>
      <c r="D249" s="8"/>
      <c r="E249" s="8"/>
      <c r="F249" s="8"/>
      <c r="G249" s="8"/>
      <c r="H249" s="8"/>
    </row>
    <row r="250" spans="1:8" ht="15.75">
      <c r="A250" s="4"/>
      <c r="B250" s="4"/>
      <c r="C250" s="8"/>
      <c r="D250" s="8"/>
      <c r="E250" s="8"/>
      <c r="F250" s="8"/>
      <c r="G250" s="8"/>
      <c r="H250" s="8"/>
    </row>
    <row r="251" spans="1:8" ht="15.75">
      <c r="A251" s="4"/>
      <c r="B251" s="4"/>
      <c r="C251" s="8"/>
      <c r="D251" s="8"/>
      <c r="E251" s="8"/>
      <c r="F251" s="8"/>
      <c r="G251" s="8"/>
      <c r="H251" s="8"/>
    </row>
    <row r="252" spans="1:8" ht="15.75">
      <c r="A252" s="4"/>
      <c r="B252" s="4"/>
      <c r="C252" s="8"/>
      <c r="D252" s="8"/>
      <c r="E252" s="8"/>
      <c r="F252" s="8"/>
      <c r="G252" s="8"/>
      <c r="H252" s="8"/>
    </row>
    <row r="253" spans="1:8" ht="15.75">
      <c r="A253" s="4"/>
      <c r="B253" s="4"/>
      <c r="C253" s="8"/>
      <c r="D253" s="8"/>
      <c r="E253" s="8"/>
      <c r="F253" s="8"/>
      <c r="G253" s="8"/>
      <c r="H253" s="8"/>
    </row>
    <row r="254" spans="1:8" ht="15.75">
      <c r="A254" s="4"/>
      <c r="B254" s="4"/>
      <c r="C254" s="8"/>
      <c r="D254" s="8"/>
      <c r="E254" s="8"/>
      <c r="F254" s="8"/>
      <c r="G254" s="8"/>
      <c r="H254" s="8"/>
    </row>
    <row r="255" spans="1:8" ht="15.75">
      <c r="A255" s="4"/>
      <c r="B255" s="4"/>
      <c r="C255" s="8"/>
      <c r="D255" s="8"/>
      <c r="E255" s="8"/>
      <c r="F255" s="8"/>
      <c r="G255" s="8"/>
      <c r="H255" s="8"/>
    </row>
    <row r="256" spans="1:8" ht="15.75">
      <c r="A256" s="4"/>
      <c r="B256" s="4"/>
      <c r="C256" s="8"/>
      <c r="D256" s="8"/>
      <c r="E256" s="8"/>
      <c r="F256" s="8"/>
      <c r="G256" s="8"/>
      <c r="H256" s="8"/>
    </row>
    <row r="257" spans="1:8" ht="15.75">
      <c r="A257" s="4"/>
      <c r="B257" s="4"/>
      <c r="C257" s="8"/>
      <c r="D257" s="8"/>
      <c r="E257" s="8"/>
      <c r="F257" s="8"/>
      <c r="G257" s="8"/>
      <c r="H257" s="8"/>
    </row>
    <row r="258" spans="1:8" ht="15.75">
      <c r="A258" s="4"/>
      <c r="B258" s="4"/>
      <c r="C258" s="8"/>
      <c r="D258" s="8"/>
      <c r="E258" s="8"/>
      <c r="F258" s="8"/>
      <c r="G258" s="8"/>
      <c r="H258" s="8"/>
    </row>
    <row r="259" spans="1:8" ht="15.75">
      <c r="A259" s="4"/>
      <c r="B259" s="4"/>
      <c r="C259" s="8"/>
      <c r="D259" s="8"/>
      <c r="E259" s="8"/>
      <c r="F259" s="8"/>
      <c r="G259" s="8"/>
      <c r="H259" s="8"/>
    </row>
    <row r="260" spans="1:8" ht="15.75">
      <c r="A260" s="4"/>
      <c r="B260" s="4"/>
      <c r="C260" s="8"/>
      <c r="D260" s="8"/>
      <c r="E260" s="8"/>
      <c r="F260" s="8"/>
      <c r="G260" s="8"/>
      <c r="H260" s="8"/>
    </row>
    <row r="261" spans="1:8" ht="15.75">
      <c r="A261" s="4"/>
      <c r="B261" s="4"/>
      <c r="C261" s="8"/>
      <c r="D261" s="8"/>
      <c r="E261" s="8"/>
      <c r="F261" s="8"/>
      <c r="G261" s="8"/>
      <c r="H261" s="8"/>
    </row>
    <row r="262" spans="1:8" ht="15.75">
      <c r="A262" s="4"/>
      <c r="B262" s="4"/>
      <c r="C262" s="8"/>
      <c r="D262" s="8"/>
      <c r="E262" s="8"/>
      <c r="F262" s="8"/>
      <c r="G262" s="8"/>
      <c r="H262" s="8"/>
    </row>
    <row r="263" spans="1:8" ht="15.75">
      <c r="A263" s="4"/>
      <c r="B263" s="4"/>
      <c r="C263" s="8"/>
      <c r="D263" s="8"/>
      <c r="E263" s="8"/>
      <c r="F263" s="8"/>
      <c r="G263" s="8"/>
      <c r="H263" s="8"/>
    </row>
    <row r="264" spans="1:8" ht="15.75">
      <c r="A264" s="4"/>
      <c r="B264" s="4"/>
      <c r="C264" s="8"/>
      <c r="D264" s="8"/>
      <c r="E264" s="8"/>
      <c r="F264" s="8"/>
      <c r="G264" s="8"/>
      <c r="H264" s="8"/>
    </row>
    <row r="265" spans="1:8" ht="15.75">
      <c r="A265" s="4"/>
      <c r="B265" s="4"/>
      <c r="C265" s="8"/>
      <c r="D265" s="8"/>
      <c r="E265" s="8"/>
      <c r="F265" s="8"/>
      <c r="G265" s="8"/>
      <c r="H265" s="8"/>
    </row>
    <row r="266" spans="1:8" ht="15.75">
      <c r="A266" s="4"/>
      <c r="B266" s="4"/>
      <c r="C266" s="8"/>
      <c r="D266" s="8"/>
      <c r="E266" s="8"/>
      <c r="F266" s="8"/>
      <c r="G266" s="8"/>
      <c r="H266" s="8"/>
    </row>
    <row r="267" spans="1:8" ht="15.75">
      <c r="A267" s="4"/>
      <c r="B267" s="4"/>
      <c r="C267" s="8"/>
      <c r="D267" s="8"/>
      <c r="E267" s="8"/>
      <c r="F267" s="8"/>
      <c r="G267" s="8"/>
      <c r="H267" s="8"/>
    </row>
    <row r="268" spans="1:8" ht="15.75">
      <c r="A268" s="4"/>
      <c r="B268" s="4"/>
      <c r="C268" s="8"/>
      <c r="D268" s="8"/>
      <c r="E268" s="8"/>
      <c r="F268" s="8"/>
      <c r="G268" s="8"/>
      <c r="H268" s="8"/>
    </row>
    <row r="269" spans="1:8" ht="15.75">
      <c r="A269" s="4"/>
      <c r="B269" s="4"/>
      <c r="C269" s="8"/>
      <c r="D269" s="8"/>
      <c r="E269" s="8"/>
      <c r="F269" s="8"/>
      <c r="G269" s="8"/>
      <c r="H269" s="8"/>
    </row>
    <row r="270" spans="1:8" ht="15.75">
      <c r="A270" s="4"/>
      <c r="B270" s="4"/>
      <c r="C270" s="8"/>
      <c r="D270" s="8"/>
      <c r="E270" s="8"/>
      <c r="F270" s="8"/>
      <c r="G270" s="8"/>
      <c r="H270" s="8"/>
    </row>
    <row r="271" spans="1:8" ht="15.75">
      <c r="A271" s="4"/>
      <c r="B271" s="4"/>
      <c r="C271" s="8"/>
      <c r="D271" s="8"/>
      <c r="E271" s="8"/>
      <c r="F271" s="8"/>
      <c r="G271" s="8"/>
      <c r="H271" s="8"/>
    </row>
    <row r="272" spans="1:8" ht="15.75">
      <c r="A272" s="4"/>
      <c r="B272" s="4"/>
      <c r="C272" s="8"/>
      <c r="D272" s="8"/>
      <c r="E272" s="8"/>
      <c r="F272" s="8"/>
      <c r="G272" s="8"/>
      <c r="H272" s="8"/>
    </row>
    <row r="273" spans="1:8" ht="15.75">
      <c r="A273" s="4"/>
      <c r="B273" s="4"/>
      <c r="C273" s="8"/>
      <c r="D273" s="8"/>
      <c r="E273" s="8"/>
      <c r="F273" s="8"/>
      <c r="G273" s="8"/>
      <c r="H273" s="8"/>
    </row>
    <row r="274" spans="1:8" ht="15.75">
      <c r="A274" s="4"/>
      <c r="B274" s="4"/>
      <c r="C274" s="8"/>
      <c r="D274" s="8"/>
      <c r="E274" s="8"/>
      <c r="F274" s="8"/>
      <c r="G274" s="8"/>
      <c r="H274" s="8"/>
    </row>
    <row r="275" spans="1:8" ht="15.75">
      <c r="A275" s="4"/>
      <c r="B275" s="4"/>
      <c r="C275" s="8"/>
      <c r="D275" s="8"/>
      <c r="E275" s="8"/>
      <c r="F275" s="8"/>
      <c r="G275" s="8"/>
      <c r="H275" s="8"/>
    </row>
    <row r="276" spans="1:8" ht="15.75">
      <c r="A276" s="4"/>
      <c r="B276" s="4"/>
      <c r="C276" s="8"/>
      <c r="D276" s="8"/>
      <c r="E276" s="8"/>
      <c r="F276" s="8"/>
      <c r="G276" s="8"/>
      <c r="H276" s="8"/>
    </row>
    <row r="277" spans="1:8" ht="15.75">
      <c r="A277" s="4"/>
      <c r="B277" s="4"/>
      <c r="C277" s="8"/>
      <c r="D277" s="8"/>
      <c r="E277" s="8"/>
      <c r="F277" s="8"/>
      <c r="G277" s="8"/>
      <c r="H277" s="8"/>
    </row>
    <row r="278" spans="1:8" ht="15.75">
      <c r="A278" s="4"/>
      <c r="B278" s="4"/>
      <c r="C278" s="8"/>
      <c r="D278" s="8"/>
      <c r="E278" s="8"/>
      <c r="F278" s="8"/>
      <c r="G278" s="8"/>
      <c r="H278" s="8"/>
    </row>
    <row r="279" spans="1:8" ht="15.75">
      <c r="A279" s="4"/>
      <c r="B279" s="4"/>
      <c r="C279" s="8"/>
      <c r="D279" s="8"/>
      <c r="E279" s="8"/>
      <c r="F279" s="8"/>
      <c r="G279" s="8"/>
      <c r="H279" s="8"/>
    </row>
    <row r="280" spans="1:8" ht="15.75">
      <c r="A280" s="4"/>
      <c r="B280" s="4"/>
      <c r="C280" s="8"/>
      <c r="D280" s="8"/>
      <c r="E280" s="8"/>
      <c r="F280" s="8"/>
      <c r="G280" s="8"/>
      <c r="H280" s="8"/>
    </row>
    <row r="281" spans="1:8" ht="15.75">
      <c r="A281" s="4"/>
      <c r="B281" s="4"/>
      <c r="C281" s="8"/>
      <c r="D281" s="8"/>
      <c r="E281" s="8"/>
      <c r="F281" s="8"/>
      <c r="G281" s="8"/>
      <c r="H281" s="8"/>
    </row>
    <row r="282" spans="1:8" ht="15.75">
      <c r="A282" s="4"/>
      <c r="B282" s="4"/>
      <c r="C282" s="8"/>
      <c r="D282" s="8"/>
      <c r="E282" s="8"/>
      <c r="F282" s="8"/>
      <c r="G282" s="8"/>
      <c r="H282" s="8"/>
    </row>
    <row r="283" spans="1:8" ht="15.75">
      <c r="A283" s="4"/>
      <c r="B283" s="4"/>
      <c r="C283" s="8"/>
      <c r="D283" s="8"/>
      <c r="E283" s="8"/>
      <c r="F283" s="8"/>
      <c r="G283" s="8"/>
      <c r="H283" s="8"/>
    </row>
    <row r="284" spans="1:8" ht="15.75">
      <c r="A284" s="4"/>
      <c r="B284" s="4"/>
      <c r="C284" s="8"/>
      <c r="D284" s="8"/>
      <c r="E284" s="8"/>
      <c r="F284" s="8"/>
      <c r="G284" s="8"/>
      <c r="H284" s="8"/>
    </row>
    <row r="285" spans="1:8" ht="15.75">
      <c r="A285" s="4"/>
      <c r="B285" s="4"/>
      <c r="C285" s="8"/>
      <c r="D285" s="8"/>
      <c r="E285" s="8"/>
      <c r="F285" s="8"/>
      <c r="G285" s="8"/>
      <c r="H285" s="8"/>
    </row>
    <row r="286" spans="1:5" ht="15.75">
      <c r="A286" s="4"/>
      <c r="B286" s="4"/>
      <c r="C286" s="8"/>
      <c r="D286" s="8"/>
      <c r="E286" s="8"/>
    </row>
    <row r="287" spans="2:5" ht="15.75">
      <c r="B287" s="4"/>
      <c r="C287" s="8"/>
      <c r="D287" s="8"/>
      <c r="E287" s="8"/>
    </row>
    <row r="288" spans="2:5" ht="15.75">
      <c r="B288" s="4"/>
      <c r="C288" s="8"/>
      <c r="D288" s="8"/>
      <c r="E288" s="8"/>
    </row>
    <row r="289" spans="2:5" ht="15.75">
      <c r="B289" s="4"/>
      <c r="C289" s="8"/>
      <c r="D289" s="8"/>
      <c r="E289" s="8"/>
    </row>
    <row r="290" ht="15.75">
      <c r="E290" s="8"/>
    </row>
    <row r="291" ht="15.75">
      <c r="E291" s="8"/>
    </row>
    <row r="292" ht="15.75">
      <c r="E292" s="8"/>
    </row>
    <row r="293" ht="15.75">
      <c r="E293" s="8"/>
    </row>
  </sheetData>
  <sheetProtection/>
  <mergeCells count="132">
    <mergeCell ref="D48:E48"/>
    <mergeCell ref="F48:G48"/>
    <mergeCell ref="B20:I20"/>
    <mergeCell ref="B87:H87"/>
    <mergeCell ref="B195:E195"/>
    <mergeCell ref="C154:D154"/>
    <mergeCell ref="C156:E156"/>
    <mergeCell ref="C164:E164"/>
    <mergeCell ref="C76:F76"/>
    <mergeCell ref="B118:C118"/>
    <mergeCell ref="B15:I15"/>
    <mergeCell ref="B47:H47"/>
    <mergeCell ref="B34:I34"/>
    <mergeCell ref="B18:I18"/>
    <mergeCell ref="B17:I17"/>
    <mergeCell ref="B16:I16"/>
    <mergeCell ref="B38:I38"/>
    <mergeCell ref="B33:H33"/>
    <mergeCell ref="B29:H29"/>
    <mergeCell ref="C31:H31"/>
    <mergeCell ref="A8:I8"/>
    <mergeCell ref="A9:I9"/>
    <mergeCell ref="A10:I10"/>
    <mergeCell ref="A11:I11"/>
    <mergeCell ref="C12:H12"/>
    <mergeCell ref="B14:I14"/>
    <mergeCell ref="B30:H30"/>
    <mergeCell ref="B37:H37"/>
    <mergeCell ref="B22:H22"/>
    <mergeCell ref="B23:H23"/>
    <mergeCell ref="B26:H26"/>
    <mergeCell ref="B27:I27"/>
    <mergeCell ref="B46:I46"/>
    <mergeCell ref="B144:H144"/>
    <mergeCell ref="B135:C135"/>
    <mergeCell ref="B140:H140"/>
    <mergeCell ref="B141:I141"/>
    <mergeCell ref="B136:C136"/>
    <mergeCell ref="D74:E74"/>
    <mergeCell ref="B61:I61"/>
    <mergeCell ref="C100:D100"/>
    <mergeCell ref="C99:D99"/>
    <mergeCell ref="B40:H40"/>
    <mergeCell ref="D50:E50"/>
    <mergeCell ref="F50:G50"/>
    <mergeCell ref="H50:I50"/>
    <mergeCell ref="H48:K48"/>
    <mergeCell ref="D49:E49"/>
    <mergeCell ref="F49:G49"/>
    <mergeCell ref="B41:I41"/>
    <mergeCell ref="H49:I49"/>
    <mergeCell ref="J50:K50"/>
    <mergeCell ref="J49:K49"/>
    <mergeCell ref="B52:C52"/>
    <mergeCell ref="B53:C53"/>
    <mergeCell ref="B51:C51"/>
    <mergeCell ref="C98:D98"/>
    <mergeCell ref="G97:H98"/>
    <mergeCell ref="D77:E77"/>
    <mergeCell ref="B57:H57"/>
    <mergeCell ref="B58:I58"/>
    <mergeCell ref="B63:D63"/>
    <mergeCell ref="B60:H60"/>
    <mergeCell ref="B94:I94"/>
    <mergeCell ref="B121:I121"/>
    <mergeCell ref="B64:H64"/>
    <mergeCell ref="C68:F68"/>
    <mergeCell ref="C71:F71"/>
    <mergeCell ref="D69:E69"/>
    <mergeCell ref="C97:D97"/>
    <mergeCell ref="C101:D101"/>
    <mergeCell ref="C102:D102"/>
    <mergeCell ref="B198:D198"/>
    <mergeCell ref="B200:D200"/>
    <mergeCell ref="B177:E177"/>
    <mergeCell ref="B105:H105"/>
    <mergeCell ref="B106:I106"/>
    <mergeCell ref="B107:I107"/>
    <mergeCell ref="B113:D113"/>
    <mergeCell ref="B108:H108"/>
    <mergeCell ref="B111:H111"/>
    <mergeCell ref="B109:H109"/>
    <mergeCell ref="B201:D201"/>
    <mergeCell ref="B215:D215"/>
    <mergeCell ref="B185:F185"/>
    <mergeCell ref="B202:D202"/>
    <mergeCell ref="B203:D203"/>
    <mergeCell ref="B123:H123"/>
    <mergeCell ref="F132:G132"/>
    <mergeCell ref="B124:I124"/>
    <mergeCell ref="B127:H127"/>
    <mergeCell ref="B126:I126"/>
    <mergeCell ref="C93:D93"/>
    <mergeCell ref="C157:E157"/>
    <mergeCell ref="B130:H130"/>
    <mergeCell ref="B220:D220"/>
    <mergeCell ref="B179:C179"/>
    <mergeCell ref="B181:E181"/>
    <mergeCell ref="B183:C183"/>
    <mergeCell ref="B210:D210"/>
    <mergeCell ref="B208:I208"/>
    <mergeCell ref="B204:D204"/>
    <mergeCell ref="B194:D194"/>
    <mergeCell ref="B178:C178"/>
    <mergeCell ref="B117:D117"/>
    <mergeCell ref="B131:H131"/>
    <mergeCell ref="B145:I145"/>
    <mergeCell ref="B103:I103"/>
    <mergeCell ref="B172:F172"/>
    <mergeCell ref="B147:C147"/>
    <mergeCell ref="C166:E166"/>
    <mergeCell ref="B120:D120"/>
    <mergeCell ref="B43:I44"/>
    <mergeCell ref="B199:D199"/>
    <mergeCell ref="D79:E79"/>
    <mergeCell ref="D72:E72"/>
    <mergeCell ref="B119:C119"/>
    <mergeCell ref="B192:D192"/>
    <mergeCell ref="B193:D193"/>
    <mergeCell ref="C89:D89"/>
    <mergeCell ref="C90:D90"/>
    <mergeCell ref="C91:D91"/>
    <mergeCell ref="C88:D88"/>
    <mergeCell ref="B82:E82"/>
    <mergeCell ref="G88:H89"/>
    <mergeCell ref="B211:I211"/>
    <mergeCell ref="B205:D205"/>
    <mergeCell ref="B206:D206"/>
    <mergeCell ref="B196:D196"/>
    <mergeCell ref="B197:D197"/>
    <mergeCell ref="C92:D92"/>
    <mergeCell ref="B96:H96"/>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32" max="8" man="1"/>
    <brk id="84" max="8" man="1"/>
    <brk id="129" max="8" man="1"/>
    <brk id="17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Valued Acer Customer</cp:lastModifiedBy>
  <cp:lastPrinted>2013-08-06T01:29:18Z</cp:lastPrinted>
  <dcterms:created xsi:type="dcterms:W3CDTF">2002-11-14T19:07:56Z</dcterms:created>
  <dcterms:modified xsi:type="dcterms:W3CDTF">2013-08-28T09:41:36Z</dcterms:modified>
  <cp:category/>
  <cp:version/>
  <cp:contentType/>
  <cp:contentStatus/>
</cp:coreProperties>
</file>